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4770" activeTab="0"/>
  </bookViews>
  <sheets>
    <sheet name="Главный  с уч. МФ" sheetId="1" r:id="rId1"/>
  </sheets>
  <definedNames>
    <definedName name="_xlnm.Print_Area" localSheetId="0">'Главный  с уч. МФ'!$A$1:$G$42</definedName>
  </definedNames>
  <calcPr fullCalcOnLoad="1"/>
</workbook>
</file>

<file path=xl/sharedStrings.xml><?xml version="1.0" encoding="utf-8"?>
<sst xmlns="http://schemas.openxmlformats.org/spreadsheetml/2006/main" count="64" uniqueCount="64">
  <si>
    <t>Налоговые доходы</t>
  </si>
  <si>
    <t>Неналоговые доходы</t>
  </si>
  <si>
    <t>Итого доходов</t>
  </si>
  <si>
    <t>Образование</t>
  </si>
  <si>
    <t>Социальная политика</t>
  </si>
  <si>
    <t xml:space="preserve"> Показатели</t>
  </si>
  <si>
    <t>Профицит (+), дефицит (-)</t>
  </si>
  <si>
    <t>Национальная экономика</t>
  </si>
  <si>
    <t xml:space="preserve">Охрана окружающей  среды </t>
  </si>
  <si>
    <t>Здравоохранение и спорт</t>
  </si>
  <si>
    <t>Культура,  кинематография, средства массовой информации</t>
  </si>
  <si>
    <t>(тыс. руб.)</t>
  </si>
  <si>
    <t>Жилищно-коммунальное хозяйство</t>
  </si>
  <si>
    <t>Приложение 1</t>
  </si>
  <si>
    <t>Источники финансирования дефицита бюджета</t>
  </si>
  <si>
    <t xml:space="preserve">Муниципальные  займы, осуществляемые путем выпуска ценных бумаг </t>
  </si>
  <si>
    <t>Бюджетные кредиты, полученные от бюджетов других уровней бюджетной системы Российской Федерации</t>
  </si>
  <si>
    <t>Кредиты, полученные от кредитных организаций</t>
  </si>
  <si>
    <t xml:space="preserve">Поступления от продажи имущества, находящегося в муниципальной собственности Урмарского района </t>
  </si>
  <si>
    <t xml:space="preserve">Изменение остатков средств на счетах по учету средств районного бюджета Урмарского района Чувашской Республики </t>
  </si>
  <si>
    <t>Муниципальный долг Урмарского района Чувашской Республики</t>
  </si>
  <si>
    <t>В том числе объем выданных поручительств на конец года</t>
  </si>
  <si>
    <t>Доходы от предпринимательской и иной приносящей доход деятельности</t>
  </si>
  <si>
    <t>Общегосударственные расходы</t>
  </si>
  <si>
    <t>1.1</t>
  </si>
  <si>
    <t>1.2</t>
  </si>
  <si>
    <t>1.3</t>
  </si>
  <si>
    <t>1.4</t>
  </si>
  <si>
    <t>2.</t>
  </si>
  <si>
    <t>5.</t>
  </si>
  <si>
    <t>Исходящий баланс общего долга (в том числе внешний долг по текущему курсу)</t>
  </si>
  <si>
    <t>1.</t>
  </si>
  <si>
    <t>Безвозмездные поступления от других  бюджетов бюджетной системы Российской Федерации</t>
  </si>
  <si>
    <t>Национальная безопасность и  правоохранительная деятельность</t>
  </si>
  <si>
    <t xml:space="preserve">Прочие расходы </t>
  </si>
  <si>
    <t>Прочие источники внутреннего финансирования дефицитов бюджетов</t>
  </si>
  <si>
    <t>Земельные участки, находящиеся в государственной и муниципальной собственности</t>
  </si>
  <si>
    <t>Межбюджетные трансферты</t>
  </si>
  <si>
    <t>Национальная оборона</t>
  </si>
  <si>
    <t>Код ПФП</t>
  </si>
  <si>
    <t>2011   прогноз</t>
  </si>
  <si>
    <t>в том числе:</t>
  </si>
  <si>
    <t>Расходы, всего</t>
  </si>
  <si>
    <t>Доходы, всего</t>
  </si>
  <si>
    <t xml:space="preserve">                       Среднесрочный финансовый план Урмарского района ЧР</t>
  </si>
  <si>
    <t>2009 отчет</t>
  </si>
  <si>
    <t>2010 оценка</t>
  </si>
  <si>
    <t>2012   прогноз</t>
  </si>
  <si>
    <t>2013         прогноз</t>
  </si>
  <si>
    <t>на 2011-2013 годы</t>
  </si>
  <si>
    <t>4.1</t>
  </si>
  <si>
    <t>4.2</t>
  </si>
  <si>
    <t>4.3</t>
  </si>
  <si>
    <t>4.4</t>
  </si>
  <si>
    <t>4.5</t>
  </si>
  <si>
    <t>4.6</t>
  </si>
  <si>
    <t>4.7</t>
  </si>
  <si>
    <t>3.</t>
  </si>
  <si>
    <t>4.</t>
  </si>
  <si>
    <t>5.1</t>
  </si>
  <si>
    <t>5.1.1</t>
  </si>
  <si>
    <t xml:space="preserve">     к постановлению главы  </t>
  </si>
  <si>
    <t>администрации Урмарского района</t>
  </si>
  <si>
    <t>от 22.11.2010 № 800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</si>
</sst>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4"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color indexed="12"/>
      <name val="MS Sans Serif"/>
      <family val="2"/>
    </font>
    <font>
      <sz val="10"/>
      <name val="Arial"/>
      <family val="2"/>
    </font>
    <font>
      <sz val="10"/>
      <color indexed="4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49" fontId="0" fillId="0" borderId="10" xfId="0" applyNumberForma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49" fontId="0" fillId="0" borderId="1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justify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zoomScalePageLayoutView="0" workbookViewId="0" topLeftCell="A1">
      <selection activeCell="D5" sqref="D5"/>
    </sheetView>
  </sheetViews>
  <sheetFormatPr defaultColWidth="10.57421875" defaultRowHeight="12.75"/>
  <cols>
    <col min="1" max="1" width="4.8515625" style="0" customWidth="1"/>
    <col min="2" max="2" width="45.7109375" style="0" customWidth="1"/>
    <col min="3" max="3" width="8.421875" style="0" customWidth="1"/>
    <col min="4" max="4" width="8.7109375" style="0" customWidth="1"/>
    <col min="5" max="5" width="7.8515625" style="0" customWidth="1"/>
    <col min="6" max="6" width="7.140625" style="0" customWidth="1"/>
    <col min="7" max="7" width="8.00390625" style="0" customWidth="1"/>
  </cols>
  <sheetData>
    <row r="1" spans="2:6" ht="12.75">
      <c r="B1" s="26"/>
      <c r="E1" s="27"/>
      <c r="F1" s="27" t="s">
        <v>13</v>
      </c>
    </row>
    <row r="2" spans="2:7" ht="12.75">
      <c r="B2" s="35" t="s">
        <v>61</v>
      </c>
      <c r="C2" s="36"/>
      <c r="D2" s="36"/>
      <c r="E2" s="36"/>
      <c r="F2" s="36"/>
      <c r="G2" s="36"/>
    </row>
    <row r="3" spans="2:7" ht="12.75">
      <c r="B3" s="35" t="s">
        <v>62</v>
      </c>
      <c r="C3" s="36"/>
      <c r="D3" s="36"/>
      <c r="E3" s="36"/>
      <c r="F3" s="36"/>
      <c r="G3" s="36"/>
    </row>
    <row r="4" spans="2:7" ht="12.75">
      <c r="B4" s="28"/>
      <c r="D4" s="35" t="s">
        <v>63</v>
      </c>
      <c r="E4" s="36"/>
      <c r="F4" s="36"/>
      <c r="G4" s="36"/>
    </row>
    <row r="5" ht="12.75">
      <c r="B5" s="26"/>
    </row>
    <row r="6" spans="1:7" ht="15.75">
      <c r="A6" s="37" t="s">
        <v>44</v>
      </c>
      <c r="B6" s="38"/>
      <c r="C6" s="38"/>
      <c r="D6" s="38"/>
      <c r="E6" s="38"/>
      <c r="F6" s="38"/>
      <c r="G6" s="38"/>
    </row>
    <row r="7" spans="1:7" ht="15.75">
      <c r="A7" s="39" t="s">
        <v>49</v>
      </c>
      <c r="B7" s="40"/>
      <c r="C7" s="40"/>
      <c r="D7" s="40"/>
      <c r="E7" s="40"/>
      <c r="F7" s="40"/>
      <c r="G7" s="40"/>
    </row>
    <row r="8" ht="12.75">
      <c r="G8" s="7" t="s">
        <v>11</v>
      </c>
    </row>
    <row r="9" spans="1:7" ht="27.75" customHeight="1">
      <c r="A9" s="8" t="s">
        <v>39</v>
      </c>
      <c r="B9" s="9" t="s">
        <v>5</v>
      </c>
      <c r="C9" s="33" t="s">
        <v>45</v>
      </c>
      <c r="D9" s="34" t="s">
        <v>46</v>
      </c>
      <c r="E9" s="34" t="s">
        <v>40</v>
      </c>
      <c r="F9" s="34" t="s">
        <v>47</v>
      </c>
      <c r="G9" s="34" t="s">
        <v>48</v>
      </c>
    </row>
    <row r="10" spans="1:7" ht="12.75">
      <c r="A10" s="6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12.75">
      <c r="A11" s="11" t="s">
        <v>31</v>
      </c>
      <c r="B11" s="12" t="s">
        <v>43</v>
      </c>
      <c r="C11" s="4">
        <f>C17</f>
        <v>329726.24299</v>
      </c>
      <c r="D11" s="4">
        <f>D17</f>
        <v>291216.59300000005</v>
      </c>
      <c r="E11" s="2">
        <f>E17</f>
        <v>276332.706</v>
      </c>
      <c r="F11" s="2">
        <f>F17</f>
        <v>297333.991656</v>
      </c>
      <c r="G11" s="2">
        <f>G17</f>
        <v>314282.029180392</v>
      </c>
    </row>
    <row r="12" spans="1:7" ht="12.75">
      <c r="A12" s="11"/>
      <c r="B12" s="12" t="s">
        <v>41</v>
      </c>
      <c r="C12" s="4"/>
      <c r="D12" s="4"/>
      <c r="E12" s="2"/>
      <c r="F12" s="2"/>
      <c r="G12" s="2"/>
    </row>
    <row r="13" spans="1:7" ht="12.75">
      <c r="A13" s="13" t="s">
        <v>24</v>
      </c>
      <c r="B13" s="14" t="s">
        <v>0</v>
      </c>
      <c r="C13" s="4">
        <v>37971.31037</v>
      </c>
      <c r="D13" s="4">
        <v>37120.9</v>
      </c>
      <c r="E13" s="2">
        <v>39832</v>
      </c>
      <c r="F13" s="2">
        <f>E13*1.076</f>
        <v>42859.232</v>
      </c>
      <c r="G13" s="2">
        <f>F13*1.057</f>
        <v>45302.208224</v>
      </c>
    </row>
    <row r="14" spans="1:7" ht="12.75">
      <c r="A14" s="13" t="s">
        <v>25</v>
      </c>
      <c r="B14" s="14" t="s">
        <v>1</v>
      </c>
      <c r="C14" s="4">
        <v>4541.69291</v>
      </c>
      <c r="D14" s="4">
        <v>4264.9</v>
      </c>
      <c r="E14" s="2">
        <v>3859.3</v>
      </c>
      <c r="F14" s="2">
        <f>E14*1.076</f>
        <v>4152.6068000000005</v>
      </c>
      <c r="G14" s="2">
        <f>F14*1.057</f>
        <v>4389.3053876</v>
      </c>
    </row>
    <row r="15" spans="1:7" ht="25.5" customHeight="1">
      <c r="A15" s="13" t="s">
        <v>26</v>
      </c>
      <c r="B15" s="15" t="s">
        <v>32</v>
      </c>
      <c r="C15" s="4">
        <v>272249.3402</v>
      </c>
      <c r="D15" s="4">
        <v>235288.507</v>
      </c>
      <c r="E15" s="5">
        <v>219734.7</v>
      </c>
      <c r="F15" s="2">
        <f>E15*1.076</f>
        <v>236434.53720000002</v>
      </c>
      <c r="G15" s="2">
        <f>F15*1.057</f>
        <v>249911.3058204</v>
      </c>
    </row>
    <row r="16" spans="1:7" ht="25.5">
      <c r="A16" s="13" t="s">
        <v>27</v>
      </c>
      <c r="B16" s="15" t="s">
        <v>22</v>
      </c>
      <c r="C16" s="29">
        <v>14963.89951</v>
      </c>
      <c r="D16" s="4">
        <v>14542.286</v>
      </c>
      <c r="E16" s="5">
        <v>12906.706</v>
      </c>
      <c r="F16" s="2">
        <f>E16*1.076</f>
        <v>13887.615656000002</v>
      </c>
      <c r="G16" s="2">
        <f>F16*1.057</f>
        <v>14679.209748392</v>
      </c>
    </row>
    <row r="17" spans="1:7" ht="12.75">
      <c r="A17" s="16"/>
      <c r="B17" s="1" t="s">
        <v>2</v>
      </c>
      <c r="C17" s="17">
        <f>SUM(C13:C16)</f>
        <v>329726.24299</v>
      </c>
      <c r="D17" s="17">
        <f>SUM(D13:D16)</f>
        <v>291216.59300000005</v>
      </c>
      <c r="E17" s="17">
        <f>SUM(E13:E16)</f>
        <v>276332.706</v>
      </c>
      <c r="F17" s="17">
        <f>SUM(F13:F16)</f>
        <v>297333.991656</v>
      </c>
      <c r="G17" s="17">
        <f>SUM(G13:G16)</f>
        <v>314282.029180392</v>
      </c>
    </row>
    <row r="18" spans="1:7" ht="12.75">
      <c r="A18" s="18" t="s">
        <v>28</v>
      </c>
      <c r="B18" s="12" t="s">
        <v>42</v>
      </c>
      <c r="C18" s="17">
        <f>C19+C20+C21+C22+C23+C24+C25+C26+C27+C28+C30+C29</f>
        <v>326534.85660999996</v>
      </c>
      <c r="D18" s="17">
        <f>D19+D20+D21+D22+D23+D24+D25+D26+D27+D28+D30+D29</f>
        <v>304168.549</v>
      </c>
      <c r="E18" s="17">
        <f>E19+E20+E21+E22+E23+E24+E25+E26+E27+E28+E30+E29</f>
        <v>276333.006</v>
      </c>
      <c r="F18" s="17">
        <f>F19+F20+F21+F22+F23+F24+F25+F26+F27+F28+F30+F29</f>
        <v>297334.31445600005</v>
      </c>
      <c r="G18" s="17">
        <f>G19+G20+G21+G22+G23+G24+G25+G26+G27+G28+G30+G29</f>
        <v>314282.37037999206</v>
      </c>
    </row>
    <row r="19" spans="1:7" ht="12.75">
      <c r="A19" s="16"/>
      <c r="B19" s="19" t="s">
        <v>23</v>
      </c>
      <c r="C19" s="4">
        <v>18575.194</v>
      </c>
      <c r="D19" s="4">
        <v>17692.872</v>
      </c>
      <c r="E19" s="2">
        <v>19394.534</v>
      </c>
      <c r="F19" s="2">
        <f>E19*1.076</f>
        <v>20868.518584</v>
      </c>
      <c r="G19" s="2">
        <f>F19*1.057</f>
        <v>22058.024143288</v>
      </c>
    </row>
    <row r="20" spans="1:7" ht="12.75">
      <c r="A20" s="16"/>
      <c r="B20" s="20" t="s">
        <v>38</v>
      </c>
      <c r="C20" s="4">
        <v>0</v>
      </c>
      <c r="D20" s="4">
        <v>0</v>
      </c>
      <c r="E20" s="2">
        <v>0</v>
      </c>
      <c r="F20" s="2">
        <f aca="true" t="shared" si="0" ref="F20:F30">E20*1.076</f>
        <v>0</v>
      </c>
      <c r="G20" s="2">
        <f aca="true" t="shared" si="1" ref="G20:G30">F20*1.057</f>
        <v>0</v>
      </c>
    </row>
    <row r="21" spans="1:7" ht="25.5">
      <c r="A21" s="16"/>
      <c r="B21" s="21" t="s">
        <v>33</v>
      </c>
      <c r="C21" s="4">
        <v>745.96691</v>
      </c>
      <c r="D21" s="4">
        <v>771.1</v>
      </c>
      <c r="E21" s="2">
        <v>874.07</v>
      </c>
      <c r="F21" s="2">
        <f t="shared" si="0"/>
        <v>940.4993200000001</v>
      </c>
      <c r="G21" s="2">
        <f t="shared" si="1"/>
        <v>994.1077812400001</v>
      </c>
    </row>
    <row r="22" spans="1:7" ht="12.75">
      <c r="A22" s="16"/>
      <c r="B22" s="22" t="s">
        <v>7</v>
      </c>
      <c r="C22" s="4">
        <v>15617.66243</v>
      </c>
      <c r="D22" s="4">
        <v>19378.4022</v>
      </c>
      <c r="E22" s="2">
        <v>15282.5</v>
      </c>
      <c r="F22" s="2">
        <f t="shared" si="0"/>
        <v>16443.97</v>
      </c>
      <c r="G22" s="2">
        <f t="shared" si="1"/>
        <v>17381.27629</v>
      </c>
    </row>
    <row r="23" spans="1:7" ht="12.75">
      <c r="A23" s="16"/>
      <c r="B23" s="22" t="s">
        <v>12</v>
      </c>
      <c r="C23" s="30">
        <v>28859.265</v>
      </c>
      <c r="D23" s="4">
        <v>10491.926</v>
      </c>
      <c r="E23" s="2">
        <v>1590</v>
      </c>
      <c r="F23" s="2">
        <f t="shared" si="0"/>
        <v>1710.8400000000001</v>
      </c>
      <c r="G23" s="2">
        <f t="shared" si="1"/>
        <v>1808.35788</v>
      </c>
    </row>
    <row r="24" spans="1:7" ht="12.75">
      <c r="A24" s="16"/>
      <c r="B24" s="20" t="s">
        <v>8</v>
      </c>
      <c r="C24" s="30">
        <v>0</v>
      </c>
      <c r="D24" s="4">
        <v>0</v>
      </c>
      <c r="E24" s="2">
        <v>0</v>
      </c>
      <c r="F24" s="2">
        <f t="shared" si="0"/>
        <v>0</v>
      </c>
      <c r="G24" s="2">
        <f t="shared" si="1"/>
        <v>0</v>
      </c>
    </row>
    <row r="25" spans="1:7" ht="12.75">
      <c r="A25" s="16"/>
      <c r="B25" s="14" t="s">
        <v>3</v>
      </c>
      <c r="C25" s="4">
        <v>144982.9799</v>
      </c>
      <c r="D25" s="4">
        <v>151156.022</v>
      </c>
      <c r="E25" s="2">
        <f>151909.102-2653</f>
        <v>149256.102</v>
      </c>
      <c r="F25" s="2">
        <f t="shared" si="0"/>
        <v>160599.56575200002</v>
      </c>
      <c r="G25" s="2">
        <f t="shared" si="1"/>
        <v>169753.740999864</v>
      </c>
    </row>
    <row r="26" spans="1:7" ht="24.75" customHeight="1">
      <c r="A26" s="16"/>
      <c r="B26" s="15" t="s">
        <v>10</v>
      </c>
      <c r="C26" s="4">
        <v>11497.90644</v>
      </c>
      <c r="D26" s="4">
        <v>6053.2</v>
      </c>
      <c r="E26" s="2">
        <v>5724.9</v>
      </c>
      <c r="F26" s="2">
        <f t="shared" si="0"/>
        <v>6159.9924</v>
      </c>
      <c r="G26" s="2">
        <f t="shared" si="1"/>
        <v>6511.1119668</v>
      </c>
    </row>
    <row r="27" spans="1:7" ht="14.25" customHeight="1">
      <c r="A27" s="16"/>
      <c r="B27" s="19" t="s">
        <v>9</v>
      </c>
      <c r="C27" s="4">
        <v>49982.0062</v>
      </c>
      <c r="D27" s="4">
        <v>30827.6878</v>
      </c>
      <c r="E27" s="2">
        <v>51024</v>
      </c>
      <c r="F27" s="2">
        <f t="shared" si="0"/>
        <v>54901.824</v>
      </c>
      <c r="G27" s="2">
        <f t="shared" si="1"/>
        <v>58031.227968</v>
      </c>
    </row>
    <row r="28" spans="1:7" ht="12.75">
      <c r="A28" s="16"/>
      <c r="B28" s="14" t="s">
        <v>4</v>
      </c>
      <c r="C28" s="4">
        <v>1745.51093</v>
      </c>
      <c r="D28" s="4">
        <v>2429.588</v>
      </c>
      <c r="E28" s="2">
        <v>2571.1</v>
      </c>
      <c r="F28" s="2">
        <f t="shared" si="0"/>
        <v>2766.5036</v>
      </c>
      <c r="G28" s="2">
        <f t="shared" si="1"/>
        <v>2924.1943051999997</v>
      </c>
    </row>
    <row r="29" spans="1:7" ht="12.75">
      <c r="A29" s="16"/>
      <c r="B29" s="14" t="s">
        <v>37</v>
      </c>
      <c r="C29" s="4">
        <v>54528.3648</v>
      </c>
      <c r="D29" s="4">
        <v>65367.751</v>
      </c>
      <c r="E29" s="2">
        <v>30615.8</v>
      </c>
      <c r="F29" s="2">
        <f t="shared" si="0"/>
        <v>32942.6008</v>
      </c>
      <c r="G29" s="2">
        <f t="shared" si="1"/>
        <v>34820.329045599996</v>
      </c>
    </row>
    <row r="30" spans="1:7" ht="12.75">
      <c r="A30" s="16"/>
      <c r="B30" s="14" t="s">
        <v>34</v>
      </c>
      <c r="C30" s="31"/>
      <c r="D30" s="4"/>
      <c r="E30" s="2">
        <v>0</v>
      </c>
      <c r="F30" s="2">
        <f t="shared" si="0"/>
        <v>0</v>
      </c>
      <c r="G30" s="2">
        <f t="shared" si="1"/>
        <v>0</v>
      </c>
    </row>
    <row r="31" spans="1:7" ht="12.75">
      <c r="A31" s="18" t="s">
        <v>57</v>
      </c>
      <c r="B31" s="3" t="s">
        <v>6</v>
      </c>
      <c r="C31" s="4">
        <f>C17-C18</f>
        <v>3191.38638000004</v>
      </c>
      <c r="D31" s="4">
        <f>D17-D18</f>
        <v>-12951.955999999947</v>
      </c>
      <c r="E31" s="4">
        <f>E17-E18</f>
        <v>-0.29999999998835847</v>
      </c>
      <c r="F31" s="4">
        <f>F17-F18</f>
        <v>-0.32280000002356246</v>
      </c>
      <c r="G31" s="4">
        <f>G17-G18</f>
        <v>-0.3411996000795625</v>
      </c>
    </row>
    <row r="32" spans="1:7" ht="12.75">
      <c r="A32" s="18" t="s">
        <v>58</v>
      </c>
      <c r="B32" s="3" t="s">
        <v>14</v>
      </c>
      <c r="C32" s="4">
        <f>C33+C34+C35+C36+C37+C38+C39</f>
        <v>3191</v>
      </c>
      <c r="D32" s="4">
        <f>D33+D34+D35+D36+D37+D38+D39</f>
        <v>-12951.955999999947</v>
      </c>
      <c r="E32" s="2">
        <f>E33+E34+E35+E36+E37+E38+E39</f>
        <v>0.29999999998835847</v>
      </c>
      <c r="F32" s="2">
        <f>F33+F34+F35+F36+F37+F38+F39</f>
        <v>0.32280000002356246</v>
      </c>
      <c r="G32" s="2">
        <f>G33+G34+G35+G36+G37+G38+G39</f>
        <v>0.3411996000795625</v>
      </c>
    </row>
    <row r="33" spans="1:7" ht="25.5">
      <c r="A33" s="13" t="s">
        <v>50</v>
      </c>
      <c r="B33" s="15" t="s">
        <v>15</v>
      </c>
      <c r="C33" s="4"/>
      <c r="D33" s="4"/>
      <c r="E33" s="23"/>
      <c r="F33" s="23"/>
      <c r="G33" s="23"/>
    </row>
    <row r="34" spans="1:7" ht="25.5" customHeight="1">
      <c r="A34" s="13" t="s">
        <v>51</v>
      </c>
      <c r="B34" s="15" t="s">
        <v>16</v>
      </c>
      <c r="C34" s="4"/>
      <c r="D34" s="4"/>
      <c r="E34" s="23"/>
      <c r="F34" s="23"/>
      <c r="G34" s="23"/>
    </row>
    <row r="35" spans="1:7" ht="14.25" customHeight="1">
      <c r="A35" s="13" t="s">
        <v>52</v>
      </c>
      <c r="B35" s="15" t="s">
        <v>17</v>
      </c>
      <c r="C35" s="4"/>
      <c r="D35" s="4"/>
      <c r="E35" s="23"/>
      <c r="F35" s="23"/>
      <c r="G35" s="23"/>
    </row>
    <row r="36" spans="1:7" ht="27" customHeight="1">
      <c r="A36" s="13" t="s">
        <v>53</v>
      </c>
      <c r="B36" s="15" t="s">
        <v>18</v>
      </c>
      <c r="C36" s="4"/>
      <c r="D36" s="4"/>
      <c r="E36" s="23"/>
      <c r="F36" s="23"/>
      <c r="G36" s="23"/>
    </row>
    <row r="37" spans="1:7" ht="38.25" customHeight="1">
      <c r="A37" s="13" t="s">
        <v>54</v>
      </c>
      <c r="B37" s="15" t="s">
        <v>19</v>
      </c>
      <c r="C37" s="4">
        <v>3191</v>
      </c>
      <c r="D37" s="4">
        <f>D31</f>
        <v>-12951.955999999947</v>
      </c>
      <c r="E37" s="2">
        <f>E31*(-1)</f>
        <v>0.29999999998835847</v>
      </c>
      <c r="F37" s="2">
        <f>F31*(-1)</f>
        <v>0.32280000002356246</v>
      </c>
      <c r="G37" s="2">
        <f>G31*(-1)</f>
        <v>0.3411996000795625</v>
      </c>
    </row>
    <row r="38" spans="1:7" ht="27" customHeight="1">
      <c r="A38" s="13" t="s">
        <v>55</v>
      </c>
      <c r="B38" s="15" t="s">
        <v>35</v>
      </c>
      <c r="C38" s="4"/>
      <c r="D38" s="4"/>
      <c r="E38" s="24"/>
      <c r="F38" s="24"/>
      <c r="G38" s="24"/>
    </row>
    <row r="39" spans="1:7" ht="25.5" customHeight="1">
      <c r="A39" s="13" t="s">
        <v>56</v>
      </c>
      <c r="B39" s="15" t="s">
        <v>36</v>
      </c>
      <c r="C39" s="4"/>
      <c r="D39" s="4"/>
      <c r="E39" s="24"/>
      <c r="F39" s="24"/>
      <c r="G39" s="24"/>
    </row>
    <row r="40" spans="1:7" ht="25.5">
      <c r="A40" s="18" t="s">
        <v>29</v>
      </c>
      <c r="B40" s="3" t="s">
        <v>20</v>
      </c>
      <c r="C40" s="4">
        <f>C41</f>
        <v>90.60887</v>
      </c>
      <c r="D40" s="4">
        <f>D41</f>
        <v>6.10749</v>
      </c>
      <c r="E40" s="2">
        <v>0</v>
      </c>
      <c r="F40" s="2">
        <f>F41</f>
        <v>0</v>
      </c>
      <c r="G40" s="2">
        <f>G41</f>
        <v>0</v>
      </c>
    </row>
    <row r="41" spans="1:7" ht="27" customHeight="1">
      <c r="A41" s="13" t="s">
        <v>59</v>
      </c>
      <c r="B41" s="15" t="s">
        <v>30</v>
      </c>
      <c r="C41" s="4">
        <v>90.60887</v>
      </c>
      <c r="D41" s="4">
        <v>6.10749</v>
      </c>
      <c r="E41" s="2">
        <v>0</v>
      </c>
      <c r="F41" s="2">
        <v>0</v>
      </c>
      <c r="G41" s="2">
        <f>F41</f>
        <v>0</v>
      </c>
    </row>
    <row r="42" spans="1:7" ht="25.5">
      <c r="A42" s="13" t="s">
        <v>60</v>
      </c>
      <c r="B42" s="15" t="s">
        <v>21</v>
      </c>
      <c r="C42" s="32"/>
      <c r="D42" s="32"/>
      <c r="E42" s="25"/>
      <c r="F42" s="25"/>
      <c r="G42" s="25"/>
    </row>
  </sheetData>
  <sheetProtection/>
  <mergeCells count="5">
    <mergeCell ref="B2:G2"/>
    <mergeCell ref="D4:G4"/>
    <mergeCell ref="A6:G6"/>
    <mergeCell ref="A7:G7"/>
    <mergeCell ref="B3:G3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Урмарском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okp1</dc:creator>
  <cp:keywords/>
  <dc:description/>
  <cp:lastModifiedBy>bud-3</cp:lastModifiedBy>
  <cp:lastPrinted>2010-11-16T13:16:36Z</cp:lastPrinted>
  <dcterms:created xsi:type="dcterms:W3CDTF">2004-10-20T07:21:29Z</dcterms:created>
  <dcterms:modified xsi:type="dcterms:W3CDTF">2011-02-04T06:21:51Z</dcterms:modified>
  <cp:category/>
  <cp:version/>
  <cp:contentType/>
  <cp:contentStatus/>
</cp:coreProperties>
</file>