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сайта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<sst xmlns="http://schemas.openxmlformats.org/spreadsheetml/2006/main" count="39" uniqueCount="39">
  <si>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Доходы от предпринимательской деятельности</t>
  </si>
  <si>
    <t>Налоговые и неналоговые доходы</t>
  </si>
  <si>
    <t>Единный с.-х. налог</t>
  </si>
  <si>
    <t>ЕНВД</t>
  </si>
  <si>
    <t>Государственная пошлина</t>
  </si>
  <si>
    <t>Арендная плата за земли</t>
  </si>
  <si>
    <t>Доходы от сдачи в аренду имущества</t>
  </si>
  <si>
    <t>Проценты по бюджетным кредитам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</si>
  <si>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</si>
  <si>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</si>
  <si>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</si>
  <si>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</si>
  <si>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</si>
  <si>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от перечисления части прибыли МУПами</t>
  </si>
  <si>
    <t>Задолженность и перасчеты по отмененным налогам</t>
  </si>
  <si>
    <t>Доходы от оказания платных услуг и компенсации затрат государства</t>
  </si>
  <si>
    <t>№ п/п</t>
  </si>
  <si>
    <t>Наименование показателя</t>
  </si>
  <si>
    <t>% исполнения к годовому плану</t>
  </si>
  <si>
    <t>Справочно</t>
  </si>
  <si>
    <t xml:space="preserve"> тыс.руб.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</si>
  <si>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</si>
  <si>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 , субвенций и иных межбюджетных трансфертов, имеющих целевое значение</t>
  </si>
  <si>
    <t>Нормативы поступлений,%</t>
  </si>
  <si>
    <t>% исполнения к аналогичному периоду 2010 г.</t>
  </si>
  <si>
    <t>План 2012</t>
  </si>
  <si>
    <t>% исполнения к аналогичному периоду 2011 г.</t>
  </si>
  <si>
    <t>% исполнения к  плану на 01.04.12</t>
  </si>
  <si>
    <t>Факт январь - март 2010 г.</t>
  </si>
  <si>
    <t>тыс. рублей</t>
  </si>
  <si>
    <t>Налоговые доходы</t>
  </si>
  <si>
    <t>Неналоговые доходы</t>
  </si>
  <si>
    <t>доп. отчисления 2011-49,347%</t>
  </si>
  <si>
    <t>основная сумма налога 2011-20%</t>
  </si>
  <si>
    <t xml:space="preserve">Налог на добычу общераспостранненых полезных ископаемых </t>
  </si>
  <si>
    <t>Исполнено на 01.05.2012</t>
  </si>
  <si>
    <t>Факт январь - апрель 2011 г.</t>
  </si>
  <si>
    <t>Налог на доходы физических лиц</t>
  </si>
  <si>
    <t>Справка о поступлении налоговых и неналоговых  доходов в бюджет муниципального района на 01.05.2012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</si>
</sst>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#,##0.0"/>
    <numFmt numFmtId="182" formatCode="0.0000"/>
    <numFmt numFmtId="183" formatCode="0.000"/>
    <numFmt numFmtId="184" formatCode="#,##0.000"/>
    <numFmt numFmtId="185" formatCode="0.00000"/>
    <numFmt numFmtId="186" formatCode="0.0"/>
    <numFmt numFmtId="187" formatCode="#,##0.0000"/>
    <numFmt numFmtId="188" formatCode="#,##0.00000"/>
    <numFmt numFmtId="189" formatCode="#,##0.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00"/>
    <numFmt numFmtId="196" formatCode="0.00000000"/>
    <numFmt numFmtId="197" formatCode="0.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53" applyFont="1" applyFill="1" applyBorder="1" applyAlignment="1" applyProtection="1">
      <alignment horizontal="justify" vertical="center" wrapText="1"/>
      <protection locked="0"/>
    </xf>
    <xf numFmtId="186" fontId="4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2" xfId="53" applyFont="1" applyFill="1" applyBorder="1" applyAlignment="1">
      <alignment horizontal="center" vertical="center" wrapText="1"/>
      <protection/>
    </xf>
    <xf numFmtId="186" fontId="4" fillId="0" borderId="13" xfId="0" applyNumberFormat="1" applyFont="1" applyBorder="1" applyAlignment="1">
      <alignment horizontal="right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14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186" fontId="4" fillId="0" borderId="13" xfId="0" applyNumberFormat="1" applyFont="1" applyFill="1" applyBorder="1" applyAlignment="1">
      <alignment horizontal="right" vertical="center" wrapText="1"/>
    </xf>
    <xf numFmtId="186" fontId="4" fillId="0" borderId="13" xfId="0" applyNumberFormat="1" applyFont="1" applyBorder="1" applyAlignment="1">
      <alignment horizontal="right"/>
    </xf>
    <xf numFmtId="186" fontId="6" fillId="0" borderId="13" xfId="0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justify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186" fontId="4" fillId="0" borderId="13" xfId="0" applyNumberFormat="1" applyFont="1" applyFill="1" applyBorder="1" applyAlignment="1">
      <alignment horizontal="right"/>
    </xf>
    <xf numFmtId="0" fontId="4" fillId="0" borderId="13" xfId="53" applyFont="1" applyFill="1" applyBorder="1" applyAlignment="1" applyProtection="1">
      <alignment horizontal="lef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0" fontId="4" fillId="0" borderId="16" xfId="53" applyFont="1" applyFill="1" applyBorder="1" applyAlignment="1">
      <alignment horizontal="center" vertical="center" wrapText="1"/>
      <protection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0" borderId="13" xfId="53" applyFont="1" applyFill="1" applyBorder="1" applyAlignment="1">
      <alignment horizontal="center" vertical="center" wrapText="1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4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 applyProtection="1">
      <alignment horizontal="justify" vertical="center" wrapText="1"/>
      <protection locked="0"/>
    </xf>
    <xf numFmtId="181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83" fontId="4" fillId="0" borderId="11" xfId="0" applyNumberFormat="1" applyFont="1" applyFill="1" applyBorder="1" applyAlignment="1">
      <alignment horizontal="justify" vertical="center" wrapText="1"/>
    </xf>
    <xf numFmtId="186" fontId="5" fillId="0" borderId="13" xfId="53" applyNumberFormat="1" applyFont="1" applyFill="1" applyBorder="1" applyAlignment="1" applyProtection="1">
      <alignment horizontal="justify" vertical="center" wrapText="1"/>
      <protection locked="0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2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3.421875" style="1" customWidth="1"/>
    <col min="2" max="2" width="36.57421875" style="1" customWidth="1"/>
    <col min="3" max="3" width="8.421875" style="2" customWidth="1"/>
    <col min="4" max="4" width="9.7109375" style="1" customWidth="1"/>
    <col min="5" max="5" width="13.140625" style="1" customWidth="1"/>
    <col min="6" max="6" width="8.140625" style="1" hidden="1" customWidth="1"/>
    <col min="7" max="7" width="8.7109375" style="1" customWidth="1"/>
    <col min="8" max="8" width="8.140625" style="1" hidden="1" customWidth="1"/>
    <col min="9" max="9" width="15.421875" style="1" customWidth="1"/>
    <col min="10" max="10" width="0.13671875" style="1" hidden="1" customWidth="1"/>
    <col min="11" max="11" width="0.13671875" style="1" customWidth="1"/>
    <col min="12" max="16384" width="9.140625" style="1" customWidth="1"/>
  </cols>
  <sheetData>
    <row r="1" ht="4.5" customHeight="1"/>
    <row r="2" spans="1:11" s="4" customFormat="1" ht="30" customHeight="1">
      <c r="A2" s="60" t="s">
        <v>38</v>
      </c>
      <c r="B2" s="60"/>
      <c r="C2" s="60"/>
      <c r="D2" s="60"/>
      <c r="E2" s="60"/>
      <c r="F2" s="3"/>
      <c r="J2" s="3"/>
      <c r="K2" s="3"/>
    </row>
    <row r="3" spans="3:10" s="4" customFormat="1" ht="21" customHeight="1">
      <c r="C3" s="5"/>
      <c r="I3" s="4" t="s">
        <v>29</v>
      </c>
      <c r="J3" s="4" t="s">
        <v>20</v>
      </c>
    </row>
    <row r="4" spans="1:11" s="4" customFormat="1" ht="15.75" customHeight="1">
      <c r="A4" s="63" t="s">
        <v>16</v>
      </c>
      <c r="B4" s="63" t="s">
        <v>17</v>
      </c>
      <c r="C4" s="58" t="s">
        <v>23</v>
      </c>
      <c r="D4" s="65" t="s">
        <v>25</v>
      </c>
      <c r="E4" s="66"/>
      <c r="F4" s="67"/>
      <c r="G4" s="68"/>
      <c r="H4" s="6"/>
      <c r="I4" s="55" t="s">
        <v>19</v>
      </c>
      <c r="J4" s="56"/>
      <c r="K4" s="57"/>
    </row>
    <row r="5" spans="1:11" s="4" customFormat="1" ht="121.5" customHeight="1">
      <c r="A5" s="54"/>
      <c r="B5" s="64"/>
      <c r="C5" s="59"/>
      <c r="D5" s="64"/>
      <c r="E5" s="7" t="s">
        <v>35</v>
      </c>
      <c r="F5" s="8" t="s">
        <v>27</v>
      </c>
      <c r="G5" s="8" t="s">
        <v>18</v>
      </c>
      <c r="H5" s="8" t="s">
        <v>24</v>
      </c>
      <c r="I5" s="8" t="s">
        <v>26</v>
      </c>
      <c r="J5" s="7" t="s">
        <v>28</v>
      </c>
      <c r="K5" s="7" t="s">
        <v>36</v>
      </c>
    </row>
    <row r="6" spans="1:11" s="4" customFormat="1" ht="15">
      <c r="A6" s="9">
        <v>1</v>
      </c>
      <c r="B6" s="10">
        <v>2</v>
      </c>
      <c r="C6" s="11">
        <v>3</v>
      </c>
      <c r="D6" s="10">
        <v>4</v>
      </c>
      <c r="E6" s="10">
        <v>6</v>
      </c>
      <c r="F6" s="10"/>
      <c r="G6" s="53">
        <v>7</v>
      </c>
      <c r="H6" s="53"/>
      <c r="I6" s="53">
        <v>8</v>
      </c>
      <c r="J6" s="10">
        <v>4</v>
      </c>
      <c r="K6" s="10">
        <v>9</v>
      </c>
    </row>
    <row r="7" spans="1:11" s="4" customFormat="1" ht="36" customHeight="1">
      <c r="A7" s="9"/>
      <c r="B7" s="12" t="s">
        <v>1</v>
      </c>
      <c r="C7" s="12"/>
      <c r="D7" s="13">
        <f>D8+D17</f>
        <v>58123.700000000004</v>
      </c>
      <c r="E7" s="13">
        <f aca="true" t="shared" si="0" ref="E7:K7">E8+E17</f>
        <v>16852.11633</v>
      </c>
      <c r="F7" s="14" t="e">
        <f t="shared" si="0"/>
        <v>#REF!</v>
      </c>
      <c r="G7" s="13">
        <f aca="true" t="shared" si="1" ref="G7:G13">E7/D7*100</f>
        <v>28.993536767273937</v>
      </c>
      <c r="H7" s="13">
        <f t="shared" si="0"/>
        <v>6623.696750293904</v>
      </c>
      <c r="I7" s="13">
        <f aca="true" t="shared" si="2" ref="I7:I13">E7/K7*100</f>
        <v>114.84067263145994</v>
      </c>
      <c r="J7" s="13">
        <f t="shared" si="0"/>
        <v>8495.00643</v>
      </c>
      <c r="K7" s="13">
        <f t="shared" si="0"/>
        <v>14674.34485</v>
      </c>
    </row>
    <row r="8" spans="1:11" s="4" customFormat="1" ht="19.5" customHeight="1">
      <c r="A8" s="15"/>
      <c r="B8" s="12" t="s">
        <v>30</v>
      </c>
      <c r="C8" s="12">
        <f>E8/E7*100</f>
        <v>92.58449618119863</v>
      </c>
      <c r="D8" s="16">
        <f>D9+D12+D13+D14+D15+D16</f>
        <v>53295.3</v>
      </c>
      <c r="E8" s="16">
        <f aca="true" t="shared" si="3" ref="E8:K8">E9+E12+E13+E14+E15+E16</f>
        <v>15602.447</v>
      </c>
      <c r="F8" s="17">
        <f>E8/D8*100</f>
        <v>29.275465191114414</v>
      </c>
      <c r="G8" s="16">
        <f t="shared" si="1"/>
        <v>29.275465191114414</v>
      </c>
      <c r="H8" s="16">
        <f t="shared" si="3"/>
        <v>3303.3101665146</v>
      </c>
      <c r="I8" s="13">
        <f t="shared" si="2"/>
        <v>117.31690545899285</v>
      </c>
      <c r="J8" s="16">
        <f t="shared" si="3"/>
        <v>7691.42444</v>
      </c>
      <c r="K8" s="16">
        <f t="shared" si="3"/>
        <v>13299.402109999999</v>
      </c>
    </row>
    <row r="9" spans="1:11" s="4" customFormat="1" ht="33.75" customHeight="1">
      <c r="A9" s="18">
        <v>1</v>
      </c>
      <c r="B9" s="19" t="s">
        <v>37</v>
      </c>
      <c r="C9" s="20"/>
      <c r="D9" s="21">
        <v>45158.3</v>
      </c>
      <c r="E9" s="21">
        <v>11882.60471</v>
      </c>
      <c r="F9" s="17">
        <f>E9/D9*100</f>
        <v>26.313224169200346</v>
      </c>
      <c r="G9" s="16">
        <f t="shared" si="1"/>
        <v>26.313224169200346</v>
      </c>
      <c r="H9" s="22">
        <f>E9/J9*100</f>
        <v>195.8406855624412</v>
      </c>
      <c r="I9" s="13">
        <f t="shared" si="2"/>
        <v>122.58402704062303</v>
      </c>
      <c r="J9" s="23">
        <v>6067.48525</v>
      </c>
      <c r="K9" s="41">
        <v>9693.43641</v>
      </c>
    </row>
    <row r="10" spans="1:11" s="4" customFormat="1" ht="18" customHeight="1" hidden="1">
      <c r="A10" s="24"/>
      <c r="B10" s="25" t="s">
        <v>33</v>
      </c>
      <c r="C10" s="19">
        <v>10</v>
      </c>
      <c r="D10" s="21">
        <f>D9-D11</f>
        <v>5767.050000000003</v>
      </c>
      <c r="E10" s="21">
        <f>E9-E11</f>
        <v>1517.5047099999992</v>
      </c>
      <c r="F10" s="26">
        <f>F9-F11</f>
        <v>26.313224169200346</v>
      </c>
      <c r="G10" s="16">
        <f t="shared" si="1"/>
        <v>26.31336142395156</v>
      </c>
      <c r="H10" s="21">
        <f>H9-H11</f>
        <v>-239.37513573416612</v>
      </c>
      <c r="I10" s="13">
        <f t="shared" si="2"/>
        <v>54.28126552509668</v>
      </c>
      <c r="J10" s="21">
        <f>J9-J11</f>
        <v>3685.88525</v>
      </c>
      <c r="K10" s="21">
        <f>K9-K11</f>
        <v>2795.6325176287355</v>
      </c>
    </row>
    <row r="11" spans="1:11" s="4" customFormat="1" ht="18.75" customHeight="1" hidden="1">
      <c r="A11" s="24"/>
      <c r="B11" s="27" t="s">
        <v>32</v>
      </c>
      <c r="C11" s="51">
        <v>68.304</v>
      </c>
      <c r="D11" s="21">
        <v>39391.25</v>
      </c>
      <c r="E11" s="21">
        <v>10365.1</v>
      </c>
      <c r="F11" s="28"/>
      <c r="G11" s="16">
        <f t="shared" si="1"/>
        <v>26.313204074508935</v>
      </c>
      <c r="H11" s="29">
        <f>E11/J11*100</f>
        <v>435.2158212966073</v>
      </c>
      <c r="I11" s="13">
        <f t="shared" si="2"/>
        <v>150.26666692370665</v>
      </c>
      <c r="J11" s="21">
        <v>2381.6</v>
      </c>
      <c r="K11" s="21">
        <f>K9*49.347/69.347</f>
        <v>6897.803892371265</v>
      </c>
    </row>
    <row r="12" spans="1:11" s="4" customFormat="1" ht="20.25" customHeight="1">
      <c r="A12" s="15">
        <v>2</v>
      </c>
      <c r="B12" s="19" t="s">
        <v>2</v>
      </c>
      <c r="C12" s="19">
        <v>35</v>
      </c>
      <c r="D12" s="13">
        <v>172.9</v>
      </c>
      <c r="E12" s="21">
        <v>38.11712</v>
      </c>
      <c r="F12" s="28" t="e">
        <f>E12/#REF!*100</f>
        <v>#REF!</v>
      </c>
      <c r="G12" s="16">
        <f t="shared" si="1"/>
        <v>22.04576055523424</v>
      </c>
      <c r="H12" s="22">
        <f>E12/J12*100</f>
        <v>71.84353662770513</v>
      </c>
      <c r="I12" s="13">
        <f t="shared" si="2"/>
        <v>87.60055175051168</v>
      </c>
      <c r="J12" s="23">
        <v>53.05574</v>
      </c>
      <c r="K12" s="41">
        <v>43.51242</v>
      </c>
    </row>
    <row r="13" spans="1:11" s="4" customFormat="1" ht="15.75" customHeight="1">
      <c r="A13" s="15">
        <v>3</v>
      </c>
      <c r="B13" s="19" t="s">
        <v>3</v>
      </c>
      <c r="C13" s="19">
        <v>100</v>
      </c>
      <c r="D13" s="13">
        <v>6605.6</v>
      </c>
      <c r="E13" s="21">
        <v>3265.38644</v>
      </c>
      <c r="F13" s="28" t="e">
        <f>E13/#REF!*100</f>
        <v>#REF!</v>
      </c>
      <c r="G13" s="16">
        <f t="shared" si="1"/>
        <v>49.43360845343345</v>
      </c>
      <c r="H13" s="22">
        <f>E13/J13*100</f>
        <v>258.6198847060892</v>
      </c>
      <c r="I13" s="13">
        <f t="shared" si="2"/>
        <v>110.31929907392588</v>
      </c>
      <c r="J13" s="23">
        <v>1262.62002</v>
      </c>
      <c r="K13" s="41">
        <v>2959.94125</v>
      </c>
    </row>
    <row r="14" spans="1:11" s="4" customFormat="1" ht="48.75" customHeight="1">
      <c r="A14" s="15">
        <v>4</v>
      </c>
      <c r="B14" s="30" t="s">
        <v>34</v>
      </c>
      <c r="C14" s="30">
        <v>100</v>
      </c>
      <c r="D14" s="13"/>
      <c r="E14" s="21"/>
      <c r="F14" s="28"/>
      <c r="G14" s="16"/>
      <c r="H14" s="22"/>
      <c r="I14" s="13"/>
      <c r="J14" s="23">
        <v>0</v>
      </c>
      <c r="K14" s="41">
        <v>0</v>
      </c>
    </row>
    <row r="15" spans="1:11" s="4" customFormat="1" ht="19.5" customHeight="1">
      <c r="A15" s="15">
        <v>5</v>
      </c>
      <c r="B15" s="19" t="s">
        <v>4</v>
      </c>
      <c r="C15" s="19">
        <v>100</v>
      </c>
      <c r="D15" s="21">
        <v>1358.5</v>
      </c>
      <c r="E15" s="21">
        <v>440.81265</v>
      </c>
      <c r="F15" s="28" t="e">
        <f>E15/#REF!*100</f>
        <v>#REF!</v>
      </c>
      <c r="G15" s="16">
        <f>E15/D15*100</f>
        <v>32.448483621641515</v>
      </c>
      <c r="H15" s="22">
        <f>E15/J15*100</f>
        <v>142.56903055485543</v>
      </c>
      <c r="I15" s="13">
        <f>E15/K15*100</f>
        <v>76.3211825233109</v>
      </c>
      <c r="J15" s="23">
        <v>309.19243</v>
      </c>
      <c r="K15" s="41">
        <v>577.57576</v>
      </c>
    </row>
    <row r="16" spans="1:11" s="4" customFormat="1" ht="30.75" customHeight="1">
      <c r="A16" s="15">
        <v>6</v>
      </c>
      <c r="B16" s="19" t="s">
        <v>14</v>
      </c>
      <c r="C16" s="19"/>
      <c r="D16" s="13"/>
      <c r="E16" s="21">
        <v>-24.47392</v>
      </c>
      <c r="F16" s="28"/>
      <c r="G16" s="16"/>
      <c r="H16" s="22">
        <f>E16/J16*100</f>
        <v>2634.4370290635093</v>
      </c>
      <c r="I16" s="13"/>
      <c r="J16" s="23">
        <v>-0.929</v>
      </c>
      <c r="K16" s="41">
        <v>24.93627</v>
      </c>
    </row>
    <row r="17" spans="1:11" s="4" customFormat="1" ht="24" customHeight="1">
      <c r="A17" s="15"/>
      <c r="B17" s="12" t="s">
        <v>31</v>
      </c>
      <c r="C17" s="52">
        <f>E17/E7*100</f>
        <v>7.4155038188013735</v>
      </c>
      <c r="D17" s="13">
        <f>D18+D19+D20+D21+D22+D23+D24+D25+D26+D27</f>
        <v>4828.4</v>
      </c>
      <c r="E17" s="13">
        <f aca="true" t="shared" si="4" ref="E17:K17">E18+E19+E20+E21+E22+E23+E24+E25+E26+E27</f>
        <v>1249.66933</v>
      </c>
      <c r="F17" s="31" t="e">
        <f t="shared" si="4"/>
        <v>#REF!</v>
      </c>
      <c r="G17" s="16">
        <f>E17/D17*100</f>
        <v>25.88164464418855</v>
      </c>
      <c r="H17" s="13">
        <f t="shared" si="4"/>
        <v>3320.3865837793037</v>
      </c>
      <c r="I17" s="13">
        <f>E17/K17*100</f>
        <v>90.88882712308441</v>
      </c>
      <c r="J17" s="13">
        <f t="shared" si="4"/>
        <v>803.5819899999999</v>
      </c>
      <c r="K17" s="13">
        <f t="shared" si="4"/>
        <v>1374.94274</v>
      </c>
    </row>
    <row r="18" spans="1:11" s="4" customFormat="1" ht="19.5" customHeight="1">
      <c r="A18" s="15">
        <v>1</v>
      </c>
      <c r="B18" s="19" t="s">
        <v>5</v>
      </c>
      <c r="C18" s="19"/>
      <c r="D18" s="13">
        <v>583.6</v>
      </c>
      <c r="E18" s="21">
        <v>201.66997</v>
      </c>
      <c r="F18" s="28" t="e">
        <f>E18/#REF!*100</f>
        <v>#REF!</v>
      </c>
      <c r="G18" s="16">
        <f>E18/D18*100</f>
        <v>34.556197738176834</v>
      </c>
      <c r="H18" s="22">
        <f>E18/J18*100</f>
        <v>176.5024039671256</v>
      </c>
      <c r="I18" s="13">
        <f>E18/K18*100</f>
        <v>93.97663151672026</v>
      </c>
      <c r="J18" s="23">
        <v>114.25905</v>
      </c>
      <c r="K18" s="41">
        <v>214.59587</v>
      </c>
    </row>
    <row r="19" spans="1:11" s="4" customFormat="1" ht="36" customHeight="1">
      <c r="A19" s="15">
        <v>2</v>
      </c>
      <c r="B19" s="19" t="s">
        <v>6</v>
      </c>
      <c r="C19" s="19">
        <v>100</v>
      </c>
      <c r="D19" s="13">
        <v>362.7</v>
      </c>
      <c r="E19" s="21">
        <v>263.65573</v>
      </c>
      <c r="F19" s="28" t="e">
        <f>E19/#REF!*100</f>
        <v>#REF!</v>
      </c>
      <c r="G19" s="16">
        <f>E19/D19*100</f>
        <v>72.69250896057348</v>
      </c>
      <c r="H19" s="22">
        <f>E19/J19*100</f>
        <v>512.0893978142134</v>
      </c>
      <c r="I19" s="13">
        <f>E19/K19*100</f>
        <v>185.07394408536817</v>
      </c>
      <c r="J19" s="23">
        <v>51.48627</v>
      </c>
      <c r="K19" s="41">
        <v>142.45967</v>
      </c>
    </row>
    <row r="20" spans="1:11" s="4" customFormat="1" ht="34.5" customHeight="1" hidden="1">
      <c r="A20" s="15">
        <v>3</v>
      </c>
      <c r="B20" s="30" t="s">
        <v>7</v>
      </c>
      <c r="C20" s="30">
        <v>100</v>
      </c>
      <c r="D20" s="13"/>
      <c r="E20" s="21">
        <v>0</v>
      </c>
      <c r="F20" s="28"/>
      <c r="G20" s="16"/>
      <c r="H20" s="22"/>
      <c r="I20" s="13"/>
      <c r="J20" s="23">
        <v>85.48852</v>
      </c>
      <c r="K20" s="41">
        <v>0</v>
      </c>
    </row>
    <row r="21" spans="1:11" s="4" customFormat="1" ht="36.75" customHeight="1">
      <c r="A21" s="15">
        <v>3</v>
      </c>
      <c r="B21" s="19" t="s">
        <v>8</v>
      </c>
      <c r="C21" s="19">
        <v>40</v>
      </c>
      <c r="D21" s="13">
        <v>416.2</v>
      </c>
      <c r="E21" s="21">
        <v>139.7157</v>
      </c>
      <c r="F21" s="28" t="e">
        <f>E21/#REF!*100</f>
        <v>#REF!</v>
      </c>
      <c r="G21" s="16">
        <f aca="true" t="shared" si="5" ref="G21:G26">E21/D21*100</f>
        <v>33.56936568957232</v>
      </c>
      <c r="H21" s="22">
        <f>E21/J21*100</f>
        <v>172.84378718677436</v>
      </c>
      <c r="I21" s="13">
        <f>E21/K21*100</f>
        <v>63.921647911637166</v>
      </c>
      <c r="J21" s="23">
        <v>80.83351</v>
      </c>
      <c r="K21" s="41">
        <v>218.57337</v>
      </c>
    </row>
    <row r="22" spans="1:11" s="4" customFormat="1" ht="47.25" customHeight="1">
      <c r="A22" s="15">
        <v>4</v>
      </c>
      <c r="B22" s="19" t="s">
        <v>9</v>
      </c>
      <c r="C22" s="19">
        <v>100</v>
      </c>
      <c r="D22" s="21">
        <v>1302.2</v>
      </c>
      <c r="E22" s="21">
        <v>34.25874</v>
      </c>
      <c r="F22" s="28" t="e">
        <f>E22/#REF!*100</f>
        <v>#REF!</v>
      </c>
      <c r="G22" s="16">
        <f t="shared" si="5"/>
        <v>2.630835509138381</v>
      </c>
      <c r="H22" s="22"/>
      <c r="I22" s="13">
        <f>E22/K22*100</f>
        <v>17.31403369204418</v>
      </c>
      <c r="J22" s="23">
        <v>83.04747</v>
      </c>
      <c r="K22" s="41">
        <v>197.86689</v>
      </c>
    </row>
    <row r="23" spans="1:11" s="4" customFormat="1" ht="48" customHeight="1">
      <c r="A23" s="15">
        <v>5</v>
      </c>
      <c r="B23" s="19" t="s">
        <v>15</v>
      </c>
      <c r="C23" s="19">
        <v>100</v>
      </c>
      <c r="D23" s="21">
        <v>150</v>
      </c>
      <c r="E23" s="21">
        <v>37.83208</v>
      </c>
      <c r="F23" s="28" t="e">
        <f>E23/#REF!*100</f>
        <v>#REF!</v>
      </c>
      <c r="G23" s="16">
        <f t="shared" si="5"/>
        <v>25.221386666666668</v>
      </c>
      <c r="H23" s="22"/>
      <c r="I23" s="13">
        <f>E23/K23*100</f>
        <v>117.41362829441483</v>
      </c>
      <c r="J23" s="23">
        <v>0</v>
      </c>
      <c r="K23" s="41">
        <v>32.2212</v>
      </c>
    </row>
    <row r="24" spans="1:11" s="4" customFormat="1" ht="31.5" customHeight="1">
      <c r="A24" s="15">
        <v>6</v>
      </c>
      <c r="B24" s="19" t="s">
        <v>10</v>
      </c>
      <c r="C24" s="19">
        <v>100</v>
      </c>
      <c r="D24" s="13">
        <v>4.7</v>
      </c>
      <c r="E24" s="21">
        <v>0.1</v>
      </c>
      <c r="F24" s="28" t="e">
        <f>E24/#REF!*100</f>
        <v>#REF!</v>
      </c>
      <c r="G24" s="16">
        <f t="shared" si="5"/>
        <v>2.127659574468085</v>
      </c>
      <c r="H24" s="22"/>
      <c r="I24" s="13">
        <f>E24/K24*100</f>
        <v>100</v>
      </c>
      <c r="J24" s="23">
        <v>0</v>
      </c>
      <c r="K24" s="41">
        <v>0.1</v>
      </c>
    </row>
    <row r="25" spans="1:11" s="4" customFormat="1" ht="34.5" customHeight="1">
      <c r="A25" s="15">
        <v>7</v>
      </c>
      <c r="B25" s="19" t="s">
        <v>11</v>
      </c>
      <c r="C25" s="19">
        <v>100</v>
      </c>
      <c r="D25" s="13">
        <v>1989.5</v>
      </c>
      <c r="E25" s="21">
        <v>470.49565</v>
      </c>
      <c r="F25" s="28" t="e">
        <f>E25/#REF!*100</f>
        <v>#REF!</v>
      </c>
      <c r="G25" s="16">
        <f t="shared" si="5"/>
        <v>23.648939432018096</v>
      </c>
      <c r="H25" s="22">
        <f>E25/J25*100</f>
        <v>125.61766147785727</v>
      </c>
      <c r="I25" s="13">
        <f>E25/K25*100</f>
        <v>81.59873571258832</v>
      </c>
      <c r="J25" s="23">
        <v>374.54578</v>
      </c>
      <c r="K25" s="41">
        <v>576.59674</v>
      </c>
    </row>
    <row r="26" spans="1:11" s="4" customFormat="1" ht="33.75" customHeight="1">
      <c r="A26" s="15">
        <v>8</v>
      </c>
      <c r="B26" s="19" t="s">
        <v>13</v>
      </c>
      <c r="C26" s="19">
        <v>100</v>
      </c>
      <c r="D26" s="13">
        <v>19.5</v>
      </c>
      <c r="E26" s="21">
        <v>70</v>
      </c>
      <c r="F26" s="28" t="e">
        <f>E26/#REF!*100</f>
        <v>#REF!</v>
      </c>
      <c r="G26" s="16">
        <f t="shared" si="5"/>
        <v>358.974358974359</v>
      </c>
      <c r="H26" s="22">
        <f>E26/J26*100</f>
        <v>2333.333333333333</v>
      </c>
      <c r="I26" s="13"/>
      <c r="J26" s="23">
        <v>3</v>
      </c>
      <c r="K26" s="41">
        <v>0</v>
      </c>
    </row>
    <row r="27" spans="1:11" s="4" customFormat="1" ht="30" customHeight="1">
      <c r="A27" s="15">
        <v>9</v>
      </c>
      <c r="B27" s="19" t="s">
        <v>12</v>
      </c>
      <c r="C27" s="19"/>
      <c r="D27" s="13">
        <v>0</v>
      </c>
      <c r="E27" s="21">
        <v>31.94146</v>
      </c>
      <c r="F27" s="28"/>
      <c r="G27" s="16"/>
      <c r="H27" s="22"/>
      <c r="I27" s="13"/>
      <c r="J27" s="23">
        <v>10.92139</v>
      </c>
      <c r="K27" s="41">
        <v>-7.471</v>
      </c>
    </row>
    <row r="28" spans="1:11" s="4" customFormat="1" ht="90" customHeight="1" hidden="1">
      <c r="A28" s="32">
        <v>11</v>
      </c>
      <c r="B28" s="20" t="s">
        <v>21</v>
      </c>
      <c r="C28" s="20"/>
      <c r="D28" s="33">
        <v>0</v>
      </c>
      <c r="E28" s="35">
        <v>0</v>
      </c>
      <c r="F28" s="36"/>
      <c r="G28" s="37"/>
      <c r="H28" s="38"/>
      <c r="I28" s="38"/>
      <c r="J28" s="39">
        <v>97.57954</v>
      </c>
      <c r="K28" s="35">
        <v>0</v>
      </c>
    </row>
    <row r="29" spans="1:11" s="4" customFormat="1" ht="66.75" customHeight="1" hidden="1">
      <c r="A29" s="40">
        <v>12</v>
      </c>
      <c r="B29" s="19" t="s">
        <v>22</v>
      </c>
      <c r="C29" s="19"/>
      <c r="D29" s="34">
        <v>0</v>
      </c>
      <c r="E29" s="41">
        <v>0</v>
      </c>
      <c r="F29" s="36"/>
      <c r="G29" s="37"/>
      <c r="H29" s="38"/>
      <c r="I29" s="38"/>
      <c r="J29" s="42">
        <v>-105.50061</v>
      </c>
      <c r="K29" s="41">
        <v>0</v>
      </c>
    </row>
    <row r="30" spans="1:11" s="4" customFormat="1" ht="32.25" customHeight="1" hidden="1">
      <c r="A30" s="43">
        <v>21</v>
      </c>
      <c r="B30" s="44" t="s">
        <v>0</v>
      </c>
      <c r="C30" s="44"/>
      <c r="D30" s="45">
        <v>0</v>
      </c>
      <c r="E30" s="46">
        <v>0</v>
      </c>
      <c r="F30" s="36" t="e">
        <f>E30/#REF!*100</f>
        <v>#REF!</v>
      </c>
      <c r="G30" s="37" t="e">
        <f>E30/D30*100</f>
        <v>#DIV/0!</v>
      </c>
      <c r="H30" s="38" t="e">
        <f>E30/J30*100</f>
        <v>#DIV/0!</v>
      </c>
      <c r="I30" s="38" t="e">
        <f>E30/K30*100</f>
        <v>#DIV/0!</v>
      </c>
      <c r="J30" s="47"/>
      <c r="K30" s="47"/>
    </row>
    <row r="31" spans="3:11" s="4" customFormat="1" ht="15">
      <c r="C31" s="5"/>
      <c r="E31" s="48"/>
      <c r="F31" s="48"/>
      <c r="J31" s="49"/>
      <c r="K31" s="49"/>
    </row>
    <row r="32" s="4" customFormat="1" ht="15">
      <c r="C32" s="5"/>
    </row>
    <row r="33" spans="1:6" s="4" customFormat="1" ht="15">
      <c r="A33" s="61"/>
      <c r="B33" s="62"/>
      <c r="C33" s="62"/>
      <c r="D33" s="62"/>
      <c r="E33" s="62"/>
      <c r="F33" s="49"/>
    </row>
    <row r="34" spans="3:6" s="4" customFormat="1" ht="15">
      <c r="C34" s="5"/>
      <c r="E34" s="50"/>
      <c r="F34" s="50"/>
    </row>
    <row r="35" s="4" customFormat="1" ht="15">
      <c r="C35" s="5"/>
    </row>
    <row r="36" s="4" customFormat="1" ht="15">
      <c r="C36" s="5"/>
    </row>
    <row r="72" ht="12" customHeight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</sheetData>
  <sheetProtection/>
  <mergeCells count="8">
    <mergeCell ref="I4:K4"/>
    <mergeCell ref="A33:E33"/>
    <mergeCell ref="A2:E2"/>
    <mergeCell ref="A4:A5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Ярухин А.В.</dc:creator>
  <cp:keywords/>
  <dc:description/>
  <cp:lastModifiedBy>bud-3</cp:lastModifiedBy>
  <cp:lastPrinted>2012-05-11T05:02:40Z</cp:lastPrinted>
  <dcterms:created xsi:type="dcterms:W3CDTF">1996-10-08T23:32:33Z</dcterms:created>
  <dcterms:modified xsi:type="dcterms:W3CDTF">2012-05-11T07:20:43Z</dcterms:modified>
  <cp:category/>
  <cp:version/>
  <cp:contentType/>
  <cp:contentStatus/>
</cp:coreProperties>
</file>