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120" windowHeight="8820" firstSheet="1" activeTab="1"/>
  </bookViews>
  <sheets>
    <sheet name="Приложение 4 -2010" sheetId="1" r:id="rId1"/>
    <sheet name="Приложение6 2010" sheetId="2" r:id="rId2"/>
  </sheets>
  <definedNames/>
  <calcPr fullCalcOnLoad="1"/>
</workbook>
</file>

<file path=xl/sharedStrings.xml><?xml version="1.0" encoding="utf-8"?>
<sst xmlns="http://schemas.openxmlformats.org/spreadsheetml/2006/main" count="1911" uniqueCount="276">
  <si>
    <t>НАИМЕНОВАНИЕ</t>
  </si>
  <si>
    <t>РЗ</t>
  </si>
  <si>
    <t>ПР</t>
  </si>
  <si>
    <t>ЦСР</t>
  </si>
  <si>
    <t>ВР</t>
  </si>
  <si>
    <t>Всего</t>
  </si>
  <si>
    <t>за счет районного бюджета</t>
  </si>
  <si>
    <t>ОБЩЕГОСУДАРСТВЕННЫЕ  ВОПРОСЫ</t>
  </si>
  <si>
    <t>01</t>
  </si>
  <si>
    <t>04</t>
  </si>
  <si>
    <t>05</t>
  </si>
  <si>
    <t>06</t>
  </si>
  <si>
    <t>Резервные фонды</t>
  </si>
  <si>
    <t>Другие общегосударственные вопросы</t>
  </si>
  <si>
    <t>НАЦИОНАЛЬНАЯ БЕЗОПАСНОСТЬ И ПРАВООХРАНИТЕЛЬНАЯ  ДЕЯТЕЛЬНОСТЬ</t>
  </si>
  <si>
    <t>03</t>
  </si>
  <si>
    <t>02</t>
  </si>
  <si>
    <t>НАЦИОНАЛЬНАЯ ЭКОНОМИКА</t>
  </si>
  <si>
    <t>08</t>
  </si>
  <si>
    <t>Дорожное хозяйство</t>
  </si>
  <si>
    <t>ОБРАЗОВАНИЕ</t>
  </si>
  <si>
    <t>07</t>
  </si>
  <si>
    <t>Молодежная политика и оздоровление  детей</t>
  </si>
  <si>
    <t>09</t>
  </si>
  <si>
    <t>СОЦИАЛЬНАЯ ПОЛИТИКА</t>
  </si>
  <si>
    <t>Пенсионное обеспечение</t>
  </si>
  <si>
    <t>Пенсии</t>
  </si>
  <si>
    <t>МЕЖБЮДЖЕТНЫЕ ТРАНСФЕРТЫ</t>
  </si>
  <si>
    <t>11</t>
  </si>
  <si>
    <t>Распределение расходов</t>
  </si>
  <si>
    <t>за счет доходов от предпринимательской деятельности</t>
  </si>
  <si>
    <t>за счет Фонда субвенций и субсидий</t>
  </si>
  <si>
    <t>ОБЩЕГОСУДАРСТВЕННЫЕ ВОПРОСЫ</t>
  </si>
  <si>
    <t>Руководство и управление в сфере установленных функций</t>
  </si>
  <si>
    <t>Центральный аппарат</t>
  </si>
  <si>
    <t>Реализация государственной политики в области приватизации и управления государственной и муниципальной собственностью</t>
  </si>
  <si>
    <t>Оценка недвижимости, признание прав  и регулирование отношений по государственной и муниципальной собственности</t>
  </si>
  <si>
    <t>Фонд компенсаций</t>
  </si>
  <si>
    <t>Органы внутренних дел</t>
  </si>
  <si>
    <t>Обеспечение деятельности подведомственных учреждений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</si>
  <si>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</si>
  <si>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</si>
  <si>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</si>
  <si>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Дошкольное образование</t>
  </si>
  <si>
    <t>Детские дошкольное образование</t>
  </si>
  <si>
    <t>Общее образование</t>
  </si>
  <si>
    <t>Школы- детские сады, школы начальные, неполные средние и средние</t>
  </si>
  <si>
    <t>Другие вопросы в области образования</t>
  </si>
  <si>
    <t>Культура</t>
  </si>
  <si>
    <t>Мероприятия в сфере культуры, кинематографии и средств массовой культуры</t>
  </si>
  <si>
    <t>Государственная поддержка в сфере культуры, кинематографии и средств массовой информации</t>
  </si>
  <si>
    <t>Фельдшерско-акушерские пункты</t>
  </si>
  <si>
    <t>Мероприятия в области здравоохранения, спорта  и физической культуры, туризма</t>
  </si>
  <si>
    <t>0010000</t>
  </si>
  <si>
    <t>0700000</t>
  </si>
  <si>
    <t>005</t>
  </si>
  <si>
    <t>0900000</t>
  </si>
  <si>
    <t>Государственная регистрация актов гражданского состояния</t>
  </si>
  <si>
    <t>Мероприятия по гражданской обороне</t>
  </si>
  <si>
    <t>2190000</t>
  </si>
  <si>
    <t>Сумма ( рублей)</t>
  </si>
  <si>
    <t>5220000</t>
  </si>
  <si>
    <t>Иные безвозмездные и безвозвратные перечисления</t>
  </si>
  <si>
    <t>5200000</t>
  </si>
  <si>
    <t>КУЛЬТУРА, КИНЕМАТОГРАФИЯ И СРЕДСТВА МАССОВОЙ ИНФОРМАЦИИ</t>
  </si>
  <si>
    <t>Больницы, клиники, госпитали, медико-санитарные части</t>
  </si>
  <si>
    <t>Мин</t>
  </si>
  <si>
    <t>Сумма</t>
  </si>
  <si>
    <t>ФИНАНСОВЫЙ ОТДЕЛ АДМИНИСТРАЦИИ УРМАРСКОГО РАЙОНА</t>
  </si>
  <si>
    <t>АДМИНИСТРАЦИЯ УРМАРСКОГО РАЙОНА ЧУВАШСКОЙ РЕСПУБЛИКИ</t>
  </si>
  <si>
    <t>10</t>
  </si>
  <si>
    <t>МУНИЦИПАЛЬНОЕ БЮДЖЕТНОЕ УЧРЕЖДЕНИЕ «ЦЕНТРАЛИЗОВАННАЯ БУХГАЛТЕРИЯ УРМАРСКОГО РАЙОНА»</t>
  </si>
  <si>
    <t>955</t>
  </si>
  <si>
    <t>903</t>
  </si>
  <si>
    <t>ОТДЕЛ ОБРАЗОВАНИЯ И МОЛОДЕЖНОЙ ПОЛИТИКИ АДМИНИСТРАЦИИ УРМАРСКОГО РАЙОНА</t>
  </si>
  <si>
    <t>Функционирование Правительства Российской Федерации, высших исполнительных органов государственной власти  субъектов Российской Федерации, местных администраций</t>
  </si>
  <si>
    <t>0020000</t>
  </si>
  <si>
    <t>0020400</t>
  </si>
  <si>
    <t xml:space="preserve">01 </t>
  </si>
  <si>
    <t>500</t>
  </si>
  <si>
    <t>Выполнение функций органами местного самоуправления</t>
  </si>
  <si>
    <t>Обеспечение деятельности финансовых, налоговых и таможенных органов и органов финансового ( финансово-бюджетного) надзора</t>
  </si>
  <si>
    <t>12</t>
  </si>
  <si>
    <t>Резервные фонды  местных администраций</t>
  </si>
  <si>
    <t>Прочие расходы</t>
  </si>
  <si>
    <t>013</t>
  </si>
  <si>
    <t>14</t>
  </si>
  <si>
    <t>0013800</t>
  </si>
  <si>
    <t>0029900</t>
  </si>
  <si>
    <t xml:space="preserve">Выполнение функций бюджетными учреждениями </t>
  </si>
  <si>
    <t>001</t>
  </si>
  <si>
    <t>0900200</t>
  </si>
  <si>
    <t>Целевые программы муниципальных образований</t>
  </si>
  <si>
    <t>7950000</t>
  </si>
  <si>
    <t>Подготовка населения и организаций к действиям в чрезвычайной ситуации в мирное  и военное время</t>
  </si>
  <si>
    <t>2190100</t>
  </si>
  <si>
    <t>Функционирование органов в сфере национальной безопасности, правоохранительной деятельности и обороны</t>
  </si>
  <si>
    <t>Субсидии юридическим лицам</t>
  </si>
  <si>
    <t>003</t>
  </si>
  <si>
    <t xml:space="preserve">Региональные целевые программы </t>
  </si>
  <si>
    <t>4209900</t>
  </si>
  <si>
    <t>4219900</t>
  </si>
  <si>
    <t>4239900</t>
  </si>
  <si>
    <t xml:space="preserve">Учебно-методические кабинеты, центральные бухгалтерии, группы хозяйственного обслуживания, учебные фильмотеки, межшкольные учебно-производственные комбинаты, логопедические пункты </t>
  </si>
  <si>
    <t>4529900</t>
  </si>
  <si>
    <t>4400000</t>
  </si>
  <si>
    <t>4409900</t>
  </si>
  <si>
    <t>Музеи и постоянные выставки</t>
  </si>
  <si>
    <t>4410000</t>
  </si>
  <si>
    <t>4419900</t>
  </si>
  <si>
    <t>Библиотеки</t>
  </si>
  <si>
    <t>4420000</t>
  </si>
  <si>
    <t>4429900</t>
  </si>
  <si>
    <t>4508500</t>
  </si>
  <si>
    <t>Стационарная медицинская помощь</t>
  </si>
  <si>
    <t xml:space="preserve">ЗДРАВООХРАНЕНИЕ , ФИЗИЧЕСКАЯ КУЛЬТУРА И СПОРТ </t>
  </si>
  <si>
    <t>4709900</t>
  </si>
  <si>
    <t>Амбулаторная помощь</t>
  </si>
  <si>
    <t>4789900</t>
  </si>
  <si>
    <t>Физическая культура и спорт</t>
  </si>
  <si>
    <t>5201800</t>
  </si>
  <si>
    <t>Доплаты к пенсиям государственных  служащих субъектов Российской Федерации и муниципальных служащих</t>
  </si>
  <si>
    <t>4910000</t>
  </si>
  <si>
    <t>4910100</t>
  </si>
  <si>
    <t xml:space="preserve">Охрана семьи и детства </t>
  </si>
  <si>
    <t>Социальная помощь</t>
  </si>
  <si>
    <t>5050000</t>
  </si>
  <si>
    <t>5050502</t>
  </si>
  <si>
    <t>Выравнивание бюджетной обеспеченности</t>
  </si>
  <si>
    <t>5160000</t>
  </si>
  <si>
    <t>5160130</t>
  </si>
  <si>
    <t>Фонд финансовой поддержки</t>
  </si>
  <si>
    <t>008</t>
  </si>
  <si>
    <t xml:space="preserve">Дотации </t>
  </si>
  <si>
    <t>5170000</t>
  </si>
  <si>
    <t>Поддержка мер по обеспечению сбалансированности бюджетов</t>
  </si>
  <si>
    <t>5170200</t>
  </si>
  <si>
    <t>Прочие дотации</t>
  </si>
  <si>
    <t>007</t>
  </si>
  <si>
    <t>Субсидии бюджетам субъектов Российской Федерации и муниципальных образований ( межбюджетные субсидии)</t>
  </si>
  <si>
    <t>Фонд софинансирования</t>
  </si>
  <si>
    <t>010</t>
  </si>
  <si>
    <t>Субвенции бюджетам субъектов Российской Федерации и муниципальных образований</t>
  </si>
  <si>
    <t xml:space="preserve">Осуществление  первичного воинскому учету на территориях, где отсутствуют военные комиссариаты </t>
  </si>
  <si>
    <t>0013600</t>
  </si>
  <si>
    <t>009</t>
  </si>
  <si>
    <t xml:space="preserve">Обеспечение жилыми помещениями детей сирот, детей , оставшихся без попечения родителей, а также детей , находящихся по опекой ( попечительство), не имеющих закрепленного жилого помещения </t>
  </si>
  <si>
    <t>5053600</t>
  </si>
  <si>
    <t>МУНИЦИПАЛЬНОЕ УЧРЕЖДЕНИЕ ЗДРАВООХРАНЕНИЯ " УРМАРСКАЯ ЦЕНТРАЛЬНАЯ РАЙОННАЯ БОЛЬНИЦА"</t>
  </si>
  <si>
    <t>Дворцы и дома культуры, другие учреждения культуры и средств массовой информации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</si>
  <si>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</si>
  <si>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Социальных выплаты</t>
  </si>
  <si>
    <t>Выплата единовременного  пособия при всех формах устройства детей, лишенных родительского попечения, в семью</t>
  </si>
  <si>
    <t xml:space="preserve">Выравнивание бюджетной обеспеченности поселений из районного фонда финансовой поддержки </t>
  </si>
  <si>
    <t xml:space="preserve"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 </t>
  </si>
  <si>
    <t>0700500</t>
  </si>
  <si>
    <t>5220600</t>
  </si>
  <si>
    <t>Республиканская  целевая программа " Модернизация и развитие автомобильных дорог в Чувашской Республике на 2006-2010 годы с прогнозом до 2025 года"</t>
  </si>
  <si>
    <t xml:space="preserve">Бюджетные инвестиции </t>
  </si>
  <si>
    <t>079</t>
  </si>
  <si>
    <t>Театры, цирки, концертные и другие организации исполнительных искусств</t>
  </si>
  <si>
    <t>4430000</t>
  </si>
  <si>
    <t>4439900</t>
  </si>
  <si>
    <t>Проведение оздоровительных и других мероприятий для детей и молодежи</t>
  </si>
  <si>
    <t>447</t>
  </si>
  <si>
    <t>7950500</t>
  </si>
  <si>
    <t>Районная целевая программа  " Молодежь Урмарского района : 2006-2010 годы"</t>
  </si>
  <si>
    <t>7950900</t>
  </si>
  <si>
    <t>7952700</t>
  </si>
  <si>
    <t>Районная программа " Развитие физической культуры и спорта в Урмарском районе на 2007-2010 года"</t>
  </si>
  <si>
    <t>Скорая медицинская помощь</t>
  </si>
  <si>
    <t>4700000</t>
  </si>
  <si>
    <t>Другие вопросы в области здравоохранения, физической культуры и спорта</t>
  </si>
  <si>
    <t>Защита населения и территории от чрезвычайных ситуаций природного и техногенного характера, гражданская оборона</t>
  </si>
  <si>
    <t>992</t>
  </si>
  <si>
    <t>974</t>
  </si>
  <si>
    <t>995</t>
  </si>
  <si>
    <t>Иные межбюджетные трансферты</t>
  </si>
  <si>
    <t>017</t>
  </si>
  <si>
    <t>Дотации бюджетам субъектов Российской Федерации и муниципальных образований</t>
  </si>
  <si>
    <t>Развитие улично-дорожной сети сельских населенных пунктов</t>
  </si>
  <si>
    <t>5220608</t>
  </si>
  <si>
    <t>365</t>
  </si>
  <si>
    <t>Отдельные мероприятия в области дорожного хозяйства</t>
  </si>
  <si>
    <t>7953300</t>
  </si>
  <si>
    <t>Районная целевая программа " Повышение безопасности дорожного движения в Урмарском районе на 2007-2010 годы"</t>
  </si>
  <si>
    <t>Программа Комплексного развития коммунальной инфраструктуры Урмарского района на 2008-2010 г.г.</t>
  </si>
  <si>
    <t>Реализация государственных функций в области национальной экономики</t>
  </si>
  <si>
    <t>3400000</t>
  </si>
  <si>
    <t>Мероприятия по землеустройству и землепользованию</t>
  </si>
  <si>
    <t>3400300</t>
  </si>
  <si>
    <t xml:space="preserve">Медицинская помощь в дневных стационарах всех типов </t>
  </si>
  <si>
    <t>Комплектование книжных фондов библиотек муниципальных образований</t>
  </si>
  <si>
    <t>4500600</t>
  </si>
  <si>
    <t xml:space="preserve">Фонд софинансирования </t>
  </si>
  <si>
    <t xml:space="preserve">Межбюджетные трансферты </t>
  </si>
  <si>
    <t>5210000</t>
  </si>
  <si>
    <t>5210100</t>
  </si>
  <si>
    <t>5210110</t>
  </si>
  <si>
    <t xml:space="preserve">Субсидии местным бюджетам на обеспечение жильем молодых семей в рамках федеральной целевой программы " Жилище" на 2002-2010 годы </t>
  </si>
  <si>
    <t>Межбюджетные трансферты</t>
  </si>
  <si>
    <t>Осуществление отдельных государственных полномочий по обеспечению жилыми помещениями по договорам социального найма категорий граждан, указанных в пунктах 2-3 части 1 статьи 11 Закона Чувашской Республики " О регулировании жилищных отношений"</t>
  </si>
  <si>
    <t>5210200</t>
  </si>
  <si>
    <t>5210204</t>
  </si>
  <si>
    <t>Иные межбюджетные трансферты бюджетам бюджетной системы</t>
  </si>
  <si>
    <t>5210300</t>
  </si>
  <si>
    <t>Перечисления другим бюджетам бюджетной системы Российской Федерации</t>
  </si>
  <si>
    <t>Иные субвенции местным бюджетам для финансового обеспечения расходных обязательств по переданным для осуществления государственным полномочиям</t>
  </si>
  <si>
    <t>МУК " МЕЖПОСЕЛЕНЧЕСКИЙ КУЛЬТУРНО-ДОСУГОВЫЙ ЦЕНТР"</t>
  </si>
  <si>
    <t>957</t>
  </si>
  <si>
    <t>7952300</t>
  </si>
  <si>
    <t>расходы административных комиссий</t>
  </si>
  <si>
    <t>на осуществление государственных полномочий по ведению учета граждан, нуждающихся в жилых помещениях</t>
  </si>
  <si>
    <t xml:space="preserve">субвенции на осуществление государственных полномочий ЧР по созданию комиссий по делам несовершеннолетних и защите их прав и организации деятельности таких комиссий </t>
  </si>
  <si>
    <t>Выполнение функций органами местного самоуправления, в том числе</t>
  </si>
  <si>
    <t>субвенции на расходы по расчету и предоставлению дотаций поселениям на выравнивание финансовых возможностей по решению вопросов местного значения поселения</t>
  </si>
  <si>
    <t>учебные расходы</t>
  </si>
  <si>
    <t>капитальный ремонт</t>
  </si>
  <si>
    <t>субвенции для осуществления государственных полномочий по организаци и осуществлению деятельности и  по опеке и попечительству</t>
  </si>
  <si>
    <t>006</t>
  </si>
  <si>
    <t>модернизация водопроводных сетей п Урмары</t>
  </si>
  <si>
    <t>Обслуживание государственного и муниципального долга</t>
  </si>
  <si>
    <t>Процентные платежи по долговым обязательствам</t>
  </si>
  <si>
    <t>Процентные платежи по муниципальному долгу</t>
  </si>
  <si>
    <t>0650000</t>
  </si>
  <si>
    <t>0650300</t>
  </si>
  <si>
    <t>ИТОГО</t>
  </si>
  <si>
    <t>Субсидии местным бюджетам на софинансирование расходов бюджетов муниципальных образований по осуществлению дорожной деятельности, кроме деятельности по строительству, в отношении автомобильных дорог местного значения в границах населенных пунктов поселени</t>
  </si>
  <si>
    <t xml:space="preserve"> районного бюджета Урмарского района на 2010 год по разделам и подразделам , целевым статьям и видам расходов функциональной классификации расходов бюджетов Российской Федерации</t>
  </si>
  <si>
    <t>Обеспечение проведения выборов  и референдумров</t>
  </si>
  <si>
    <t>Проведение выборов и референдумов</t>
  </si>
  <si>
    <t>0200000</t>
  </si>
  <si>
    <t>Проведение референдумов</t>
  </si>
  <si>
    <t>0200300</t>
  </si>
  <si>
    <t>50000</t>
  </si>
  <si>
    <t>Районная целевая  программа профилактики правонарушений в Урмарском районе Чувашской Республики на 2009-2012 годы</t>
  </si>
  <si>
    <t xml:space="preserve">Выполнение функций органами местного самоуправления </t>
  </si>
  <si>
    <t>Развитие агропромышленного комплекса Урмарского района и регулирование рынков сельскохозяйственной продукции, сырья и продовольствия на 2008-2012 годы"</t>
  </si>
  <si>
    <t>7953400</t>
  </si>
  <si>
    <t>Субсидии юридическая лицам</t>
  </si>
  <si>
    <t>Районная  программа  поддержки малого и среднего предпринимательства в Урмарском районе Чувашской Республике на 2009-2015 годы</t>
  </si>
  <si>
    <t>7953500</t>
  </si>
  <si>
    <t>реконструкция ТП-1 котельной 1 п. Урмары</t>
  </si>
  <si>
    <t xml:space="preserve">капитальный ремонт  на софинансирование </t>
  </si>
  <si>
    <t xml:space="preserve">Финансовое обеспечение оказания дополнительной медицинской помощи, оказываемой врачами-терапевтами участковыми, врачами-педиаторами участковыми, врачами общей практоки ( семейными врачами), медицинскими сестрами участковыми врачей- терапевтов участковых, врачей педиаторов участковых, медицинскими сестрами врачей общей практики ( семейных врачей) </t>
  </si>
  <si>
    <t>5202100</t>
  </si>
  <si>
    <t>Центры спортивной подготовки ( сборные команды)</t>
  </si>
  <si>
    <t>4820000</t>
  </si>
  <si>
    <t>4829900</t>
  </si>
  <si>
    <t>7953600</t>
  </si>
  <si>
    <t>5201000</t>
  </si>
  <si>
    <t xml:space="preserve">Субвенции на выплату компенсации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 образования </t>
  </si>
  <si>
    <t>Реализация государственной политики занятости населения</t>
  </si>
  <si>
    <t>5100000</t>
  </si>
  <si>
    <t xml:space="preserve">Реализация дополнительных мероприятий, направленных на снижение напряженности на рынке труда субъектов Российской Федерации </t>
  </si>
  <si>
    <t>5100300</t>
  </si>
  <si>
    <t>Выполнение функций бюджетными учреждениями</t>
  </si>
  <si>
    <t>5221103</t>
  </si>
  <si>
    <t>5210205</t>
  </si>
  <si>
    <t>Оуществление отдельных государственных полномочий Чувашской Республики по ведению учета граждан, нуждающихся в жилых помещениях и имеющих право на государственную поддержку но стьроительство ( приобретение) жилых помещений, регистрации и учету граждан, имеющих право на получение социальных выплат для приообретения жилья в связи с переселением из районов Крайнего Севера и приравненных к ним местности</t>
  </si>
  <si>
    <t>Строительство Дома культуры д. Шоркистры</t>
  </si>
  <si>
    <t>Строителство водопроводных сетей д. Б. Чаки</t>
  </si>
  <si>
    <t>Реконструкция водопроводных сетей д. Старые Урмары</t>
  </si>
  <si>
    <t>Районная программа " Предупреждение и борьба с социально значимыми заболеваниями в Урмарском районе Чувашской Республики ( 2008-2011 годы)"</t>
  </si>
  <si>
    <t xml:space="preserve">Приложение 4    к  решению Урмарского районного Собрания депутатов                                                                                                                                                                                                                                               </t>
  </si>
  <si>
    <t>Строителство Дома культуры д. Шихабылово</t>
  </si>
  <si>
    <t>Газификация Дома культуры с. Шигали</t>
  </si>
  <si>
    <t>Реконструкция водопроводных сетей д. Ковали</t>
  </si>
  <si>
    <t>2010 г.(прогноз)</t>
  </si>
  <si>
    <t>2011 г. (прогноз)</t>
  </si>
  <si>
    <t>2012 г. (прогноз)</t>
  </si>
  <si>
    <t>2008 г. (отчет)</t>
  </si>
  <si>
    <t>2009 г. (прогноз)</t>
  </si>
  <si>
    <t>Объемы бюджетных ассигнований</t>
  </si>
  <si>
    <t>по главным распорядителям бюджетных средств по разделам, подразделам, целевым статьям и видам расходов классификации расходов бюджета на 2010-2012 г.г.</t>
  </si>
  <si>
    <t>Приложение 2 к постановлению главы Урмарского района от 08.12.2009 г. № 885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</si>
</sst>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#,##0.00_р_."/>
    <numFmt numFmtId="166" formatCode="#,##0.0_р_."/>
    <numFmt numFmtId="167" formatCode="0.0000"/>
    <numFmt numFmtId="168" formatCode="0.000"/>
    <numFmt numFmtId="169" formatCode="0.0"/>
    <numFmt numFmtId="170" formatCode="#,##0.0"/>
  </numFmts>
  <fonts count="44"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i/>
      <sz val="10"/>
      <name val="Arial CYR"/>
      <family val="2"/>
    </font>
    <font>
      <b/>
      <sz val="12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sz val="8"/>
      <name val="Times New Roman"/>
      <family val="1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70">
    <xf numFmtId="0" fontId="0" fillId="0" borderId="0" xfId="0" applyAlignment="1">
      <alignment/>
    </xf>
    <xf numFmtId="0" fontId="2" fillId="0" borderId="10" xfId="0" applyNumberFormat="1" applyFont="1" applyBorder="1" applyAlignment="1">
      <alignment vertical="top" wrapText="1"/>
    </xf>
    <xf numFmtId="0" fontId="2" fillId="0" borderId="11" xfId="0" applyNumberFormat="1" applyFont="1" applyBorder="1" applyAlignment="1">
      <alignment vertical="top" wrapText="1"/>
    </xf>
    <xf numFmtId="0" fontId="2" fillId="0" borderId="12" xfId="0" applyNumberFormat="1" applyFont="1" applyBorder="1" applyAlignment="1">
      <alignment vertical="top" wrapText="1"/>
    </xf>
    <xf numFmtId="0" fontId="0" fillId="0" borderId="11" xfId="0" applyNumberFormat="1" applyBorder="1" applyAlignment="1">
      <alignment/>
    </xf>
    <xf numFmtId="49" fontId="2" fillId="0" borderId="10" xfId="0" applyNumberFormat="1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164" fontId="2" fillId="0" borderId="10" xfId="0" applyNumberFormat="1" applyFont="1" applyBorder="1" applyAlignment="1">
      <alignment vertical="top" wrapText="1"/>
    </xf>
    <xf numFmtId="0" fontId="2" fillId="0" borderId="13" xfId="0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49" fontId="2" fillId="0" borderId="14" xfId="0" applyNumberFormat="1" applyFont="1" applyBorder="1" applyAlignment="1">
      <alignment vertical="top" wrapText="1"/>
    </xf>
    <xf numFmtId="0" fontId="2" fillId="0" borderId="11" xfId="0" applyNumberFormat="1" applyFont="1" applyBorder="1" applyAlignment="1">
      <alignment horizontal="right" vertical="top" wrapText="1"/>
    </xf>
    <xf numFmtId="0" fontId="2" fillId="0" borderId="10" xfId="0" applyNumberFormat="1" applyFont="1" applyBorder="1" applyAlignment="1">
      <alignment horizontal="right" vertical="top" wrapText="1"/>
    </xf>
    <xf numFmtId="49" fontId="2" fillId="0" borderId="11" xfId="0" applyNumberFormat="1" applyFont="1" applyBorder="1" applyAlignment="1">
      <alignment vertical="top" wrapText="1"/>
    </xf>
    <xf numFmtId="164" fontId="2" fillId="0" borderId="13" xfId="0" applyNumberFormat="1" applyFont="1" applyBorder="1" applyAlignment="1">
      <alignment vertical="top" wrapText="1"/>
    </xf>
    <xf numFmtId="164" fontId="2" fillId="0" borderId="11" xfId="0" applyNumberFormat="1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49" fontId="2" fillId="0" borderId="15" xfId="0" applyNumberFormat="1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164" fontId="2" fillId="0" borderId="11" xfId="0" applyNumberFormat="1" applyFont="1" applyBorder="1" applyAlignment="1">
      <alignment/>
    </xf>
    <xf numFmtId="0" fontId="2" fillId="0" borderId="16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164" fontId="0" fillId="0" borderId="0" xfId="0" applyNumberFormat="1" applyAlignment="1">
      <alignment/>
    </xf>
    <xf numFmtId="49" fontId="1" fillId="0" borderId="10" xfId="0" applyNumberFormat="1" applyFont="1" applyBorder="1" applyAlignment="1">
      <alignment horizontal="right" vertical="top" wrapText="1"/>
    </xf>
    <xf numFmtId="49" fontId="2" fillId="0" borderId="10" xfId="0" applyNumberFormat="1" applyFont="1" applyBorder="1" applyAlignment="1">
      <alignment horizontal="right" vertical="top" wrapText="1"/>
    </xf>
    <xf numFmtId="49" fontId="2" fillId="0" borderId="14" xfId="0" applyNumberFormat="1" applyFont="1" applyBorder="1" applyAlignment="1">
      <alignment horizontal="right" vertical="top" wrapText="1"/>
    </xf>
    <xf numFmtId="49" fontId="1" fillId="0" borderId="10" xfId="0" applyNumberFormat="1" applyFont="1" applyBorder="1" applyAlignment="1">
      <alignment horizontal="right" vertical="top" wrapText="1"/>
    </xf>
    <xf numFmtId="49" fontId="1" fillId="0" borderId="14" xfId="0" applyNumberFormat="1" applyFont="1" applyBorder="1" applyAlignment="1">
      <alignment horizontal="right" vertical="top" wrapText="1"/>
    </xf>
    <xf numFmtId="0" fontId="6" fillId="0" borderId="11" xfId="0" applyFont="1" applyBorder="1" applyAlignment="1">
      <alignment horizontal="right" vertical="top" wrapText="1"/>
    </xf>
    <xf numFmtId="49" fontId="2" fillId="0" borderId="17" xfId="0" applyNumberFormat="1" applyFont="1" applyBorder="1" applyAlignment="1">
      <alignment horizontal="right" vertical="top" wrapText="1"/>
    </xf>
    <xf numFmtId="0" fontId="6" fillId="0" borderId="18" xfId="0" applyFont="1" applyBorder="1" applyAlignment="1">
      <alignment horizontal="right" vertical="top" wrapText="1"/>
    </xf>
    <xf numFmtId="0" fontId="0" fillId="0" borderId="19" xfId="0" applyBorder="1" applyAlignment="1">
      <alignment horizontal="right" vertical="top" wrapText="1"/>
    </xf>
    <xf numFmtId="0" fontId="0" fillId="0" borderId="11" xfId="0" applyBorder="1" applyAlignment="1">
      <alignment horizontal="right" vertical="top" wrapText="1"/>
    </xf>
    <xf numFmtId="164" fontId="2" fillId="0" borderId="11" xfId="0" applyNumberFormat="1" applyFont="1" applyBorder="1" applyAlignment="1">
      <alignment horizontal="right"/>
    </xf>
    <xf numFmtId="0" fontId="1" fillId="0" borderId="16" xfId="0" applyFont="1" applyBorder="1" applyAlignment="1">
      <alignment vertical="top" wrapText="1"/>
    </xf>
    <xf numFmtId="49" fontId="2" fillId="0" borderId="20" xfId="0" applyNumberFormat="1" applyFont="1" applyBorder="1" applyAlignment="1">
      <alignment horizontal="right" vertical="top" wrapText="1"/>
    </xf>
    <xf numFmtId="49" fontId="2" fillId="0" borderId="20" xfId="0" applyNumberFormat="1" applyFont="1" applyBorder="1" applyAlignment="1">
      <alignment horizontal="right" vertical="top" wrapText="1"/>
    </xf>
    <xf numFmtId="49" fontId="2" fillId="0" borderId="10" xfId="0" applyNumberFormat="1" applyFont="1" applyBorder="1" applyAlignment="1">
      <alignment horizontal="left" vertical="top" wrapText="1"/>
    </xf>
    <xf numFmtId="165" fontId="2" fillId="0" borderId="13" xfId="0" applyNumberFormat="1" applyFont="1" applyBorder="1" applyAlignment="1">
      <alignment vertical="top" wrapText="1"/>
    </xf>
    <xf numFmtId="0" fontId="7" fillId="0" borderId="0" xfId="0" applyFont="1" applyAlignment="1">
      <alignment horizontal="justify" vertical="top" wrapText="1"/>
    </xf>
    <xf numFmtId="164" fontId="2" fillId="0" borderId="10" xfId="0" applyNumberFormat="1" applyFont="1" applyBorder="1" applyAlignment="1">
      <alignment vertical="top" wrapText="1"/>
    </xf>
    <xf numFmtId="164" fontId="2" fillId="0" borderId="11" xfId="0" applyNumberFormat="1" applyFont="1" applyBorder="1" applyAlignment="1">
      <alignment vertical="center"/>
    </xf>
    <xf numFmtId="164" fontId="2" fillId="0" borderId="11" xfId="0" applyNumberFormat="1" applyFont="1" applyBorder="1" applyAlignment="1">
      <alignment horizontal="right" vertical="center"/>
    </xf>
    <xf numFmtId="164" fontId="2" fillId="0" borderId="14" xfId="0" applyNumberFormat="1" applyFont="1" applyBorder="1" applyAlignment="1">
      <alignment vertical="top" wrapText="1"/>
    </xf>
    <xf numFmtId="164" fontId="2" fillId="0" borderId="17" xfId="0" applyNumberFormat="1" applyFont="1" applyBorder="1" applyAlignment="1">
      <alignment vertical="top" wrapText="1"/>
    </xf>
    <xf numFmtId="0" fontId="0" fillId="0" borderId="20" xfId="0" applyBorder="1" applyAlignment="1">
      <alignment/>
    </xf>
    <xf numFmtId="0" fontId="2" fillId="0" borderId="21" xfId="0" applyFont="1" applyBorder="1" applyAlignment="1">
      <alignment vertical="top" wrapText="1"/>
    </xf>
    <xf numFmtId="0" fontId="2" fillId="0" borderId="20" xfId="0" applyFont="1" applyBorder="1" applyAlignment="1">
      <alignment vertical="top" wrapText="1"/>
    </xf>
    <xf numFmtId="0" fontId="2" fillId="0" borderId="15" xfId="0" applyNumberFormat="1" applyFont="1" applyBorder="1" applyAlignment="1">
      <alignment horizontal="right" vertical="top" wrapText="1"/>
    </xf>
    <xf numFmtId="0" fontId="2" fillId="0" borderId="20" xfId="0" applyNumberFormat="1" applyFont="1" applyBorder="1" applyAlignment="1">
      <alignment horizontal="right" vertical="top" wrapText="1"/>
    </xf>
    <xf numFmtId="49" fontId="1" fillId="0" borderId="22" xfId="0" applyNumberFormat="1" applyFont="1" applyBorder="1" applyAlignment="1">
      <alignment horizontal="right" vertical="top" wrapText="1"/>
    </xf>
    <xf numFmtId="164" fontId="1" fillId="0" borderId="20" xfId="0" applyNumberFormat="1" applyFont="1" applyBorder="1" applyAlignment="1">
      <alignment horizontal="right" vertical="top" wrapText="1"/>
    </xf>
    <xf numFmtId="0" fontId="1" fillId="0" borderId="13" xfId="0" applyFont="1" applyBorder="1" applyAlignment="1">
      <alignment vertical="top" wrapText="1"/>
    </xf>
    <xf numFmtId="49" fontId="1" fillId="0" borderId="20" xfId="0" applyNumberFormat="1" applyFont="1" applyBorder="1" applyAlignment="1">
      <alignment horizontal="right" vertical="top" wrapText="1"/>
    </xf>
    <xf numFmtId="164" fontId="1" fillId="0" borderId="20" xfId="0" applyNumberFormat="1" applyFont="1" applyBorder="1" applyAlignment="1">
      <alignment vertical="top" wrapText="1"/>
    </xf>
    <xf numFmtId="49" fontId="2" fillId="0" borderId="23" xfId="0" applyNumberFormat="1" applyFont="1" applyBorder="1" applyAlignment="1">
      <alignment vertical="top" wrapText="1"/>
    </xf>
    <xf numFmtId="49" fontId="2" fillId="0" borderId="13" xfId="0" applyNumberFormat="1" applyFont="1" applyBorder="1" applyAlignment="1">
      <alignment vertical="top" wrapText="1"/>
    </xf>
    <xf numFmtId="0" fontId="2" fillId="0" borderId="13" xfId="0" applyNumberFormat="1" applyFont="1" applyBorder="1" applyAlignment="1">
      <alignment vertical="top" wrapText="1"/>
    </xf>
    <xf numFmtId="0" fontId="1" fillId="0" borderId="19" xfId="0" applyNumberFormat="1" applyFont="1" applyBorder="1" applyAlignment="1">
      <alignment horizontal="right" vertical="top" wrapText="1"/>
    </xf>
    <xf numFmtId="0" fontId="2" fillId="0" borderId="24" xfId="0" applyNumberFormat="1" applyFont="1" applyBorder="1" applyAlignment="1">
      <alignment horizontal="right" vertical="top" wrapText="1"/>
    </xf>
    <xf numFmtId="0" fontId="2" fillId="0" borderId="20" xfId="0" applyNumberFormat="1" applyFont="1" applyBorder="1" applyAlignment="1">
      <alignment/>
    </xf>
    <xf numFmtId="0" fontId="0" fillId="0" borderId="0" xfId="0" applyNumberFormat="1" applyAlignment="1">
      <alignment/>
    </xf>
    <xf numFmtId="0" fontId="2" fillId="0" borderId="20" xfId="0" applyNumberFormat="1" applyFont="1" applyBorder="1" applyAlignment="1">
      <alignment horizontal="right" vertical="top"/>
    </xf>
    <xf numFmtId="0" fontId="2" fillId="0" borderId="12" xfId="0" applyNumberFormat="1" applyFont="1" applyBorder="1" applyAlignment="1">
      <alignment horizontal="right" vertical="top" wrapText="1"/>
    </xf>
    <xf numFmtId="0" fontId="2" fillId="0" borderId="25" xfId="0" applyNumberFormat="1" applyFont="1" applyBorder="1" applyAlignment="1">
      <alignment horizontal="right" vertical="top" wrapText="1"/>
    </xf>
    <xf numFmtId="0" fontId="2" fillId="0" borderId="23" xfId="0" applyNumberFormat="1" applyFont="1" applyBorder="1" applyAlignment="1">
      <alignment horizontal="right" vertical="top" wrapText="1"/>
    </xf>
    <xf numFmtId="0" fontId="2" fillId="0" borderId="14" xfId="0" applyNumberFormat="1" applyFont="1" applyBorder="1" applyAlignment="1">
      <alignment vertical="top" wrapText="1"/>
    </xf>
    <xf numFmtId="49" fontId="2" fillId="0" borderId="17" xfId="0" applyNumberFormat="1" applyFont="1" applyBorder="1" applyAlignment="1">
      <alignment vertical="top" wrapText="1"/>
    </xf>
    <xf numFmtId="0" fontId="0" fillId="0" borderId="20" xfId="0" applyNumberFormat="1" applyFont="1" applyBorder="1" applyAlignment="1">
      <alignment/>
    </xf>
    <xf numFmtId="0" fontId="2" fillId="0" borderId="20" xfId="0" applyNumberFormat="1" applyFont="1" applyBorder="1" applyAlignment="1">
      <alignment vertical="top"/>
    </xf>
    <xf numFmtId="49" fontId="2" fillId="0" borderId="20" xfId="0" applyNumberFormat="1" applyFont="1" applyBorder="1" applyAlignment="1">
      <alignment vertical="top"/>
    </xf>
    <xf numFmtId="0" fontId="2" fillId="0" borderId="12" xfId="0" applyFont="1" applyBorder="1" applyAlignment="1">
      <alignment vertical="top" wrapText="1"/>
    </xf>
    <xf numFmtId="164" fontId="0" fillId="0" borderId="20" xfId="0" applyNumberFormat="1" applyBorder="1" applyAlignment="1">
      <alignment/>
    </xf>
    <xf numFmtId="49" fontId="2" fillId="0" borderId="12" xfId="0" applyNumberFormat="1" applyFont="1" applyBorder="1" applyAlignment="1">
      <alignment horizontal="right" vertical="top" wrapText="1"/>
    </xf>
    <xf numFmtId="0" fontId="2" fillId="0" borderId="20" xfId="0" applyFont="1" applyBorder="1" applyAlignment="1">
      <alignment vertical="top" wrapText="1"/>
    </xf>
    <xf numFmtId="165" fontId="2" fillId="0" borderId="10" xfId="0" applyNumberFormat="1" applyFont="1" applyBorder="1" applyAlignment="1">
      <alignment vertical="top" wrapText="1"/>
    </xf>
    <xf numFmtId="0" fontId="1" fillId="0" borderId="20" xfId="0" applyNumberFormat="1" applyFont="1" applyBorder="1" applyAlignment="1">
      <alignment horizontal="right" vertical="top" wrapText="1"/>
    </xf>
    <xf numFmtId="0" fontId="2" fillId="0" borderId="16" xfId="0" applyNumberFormat="1" applyFont="1" applyBorder="1" applyAlignment="1">
      <alignment vertical="top" wrapText="1"/>
    </xf>
    <xf numFmtId="0" fontId="0" fillId="0" borderId="26" xfId="0" applyNumberFormat="1" applyFont="1" applyBorder="1" applyAlignment="1">
      <alignment/>
    </xf>
    <xf numFmtId="49" fontId="2" fillId="0" borderId="20" xfId="0" applyNumberFormat="1" applyFont="1" applyBorder="1" applyAlignment="1">
      <alignment vertical="top" wrapText="1"/>
    </xf>
    <xf numFmtId="164" fontId="2" fillId="0" borderId="20" xfId="0" applyNumberFormat="1" applyFont="1" applyBorder="1" applyAlignment="1">
      <alignment/>
    </xf>
    <xf numFmtId="0" fontId="2" fillId="0" borderId="0" xfId="0" applyFont="1" applyBorder="1" applyAlignment="1">
      <alignment vertical="top" wrapText="1"/>
    </xf>
    <xf numFmtId="164" fontId="2" fillId="0" borderId="20" xfId="0" applyNumberFormat="1" applyFont="1" applyBorder="1" applyAlignment="1">
      <alignment vertical="top" wrapText="1"/>
    </xf>
    <xf numFmtId="0" fontId="2" fillId="0" borderId="18" xfId="0" applyNumberFormat="1" applyFont="1" applyBorder="1" applyAlignment="1">
      <alignment horizontal="right" vertical="top" wrapText="1"/>
    </xf>
    <xf numFmtId="49" fontId="2" fillId="0" borderId="26" xfId="0" applyNumberFormat="1" applyFont="1" applyBorder="1" applyAlignment="1">
      <alignment horizontal="right" vertical="top" wrapText="1"/>
    </xf>
    <xf numFmtId="49" fontId="2" fillId="0" borderId="27" xfId="0" applyNumberFormat="1" applyFont="1" applyBorder="1" applyAlignment="1">
      <alignment horizontal="right" vertical="top" wrapText="1"/>
    </xf>
    <xf numFmtId="0" fontId="3" fillId="0" borderId="0" xfId="0" applyFont="1" applyAlignment="1">
      <alignment horizontal="right" vertical="top" wrapText="1"/>
    </xf>
    <xf numFmtId="0" fontId="5" fillId="0" borderId="0" xfId="0" applyFont="1" applyAlignment="1">
      <alignment horizontal="center"/>
    </xf>
    <xf numFmtId="164" fontId="2" fillId="0" borderId="0" xfId="0" applyNumberFormat="1" applyFont="1" applyBorder="1" applyAlignment="1">
      <alignment vertical="top" wrapText="1"/>
    </xf>
    <xf numFmtId="49" fontId="2" fillId="0" borderId="20" xfId="0" applyNumberFormat="1" applyFont="1" applyBorder="1" applyAlignment="1">
      <alignment horizontal="left" vertical="top" wrapText="1"/>
    </xf>
    <xf numFmtId="0" fontId="2" fillId="0" borderId="16" xfId="0" applyNumberFormat="1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top" wrapText="1"/>
    </xf>
    <xf numFmtId="164" fontId="1" fillId="0" borderId="14" xfId="0" applyNumberFormat="1" applyFont="1" applyBorder="1" applyAlignment="1">
      <alignment horizontal="right" vertical="top" wrapText="1"/>
    </xf>
    <xf numFmtId="165" fontId="2" fillId="0" borderId="14" xfId="0" applyNumberFormat="1" applyFont="1" applyBorder="1" applyAlignment="1">
      <alignment vertical="top" wrapText="1"/>
    </xf>
    <xf numFmtId="0" fontId="1" fillId="0" borderId="20" xfId="0" applyFont="1" applyBorder="1" applyAlignment="1">
      <alignment horizontal="right" vertical="top" wrapText="1"/>
    </xf>
    <xf numFmtId="0" fontId="2" fillId="0" borderId="20" xfId="0" applyFont="1" applyBorder="1" applyAlignment="1">
      <alignment horizontal="right" vertical="top" wrapText="1"/>
    </xf>
    <xf numFmtId="164" fontId="2" fillId="0" borderId="20" xfId="0" applyNumberFormat="1" applyFont="1" applyBorder="1" applyAlignment="1">
      <alignment horizontal="right" vertical="top" wrapText="1"/>
    </xf>
    <xf numFmtId="49" fontId="2" fillId="0" borderId="28" xfId="0" applyNumberFormat="1" applyFont="1" applyBorder="1" applyAlignment="1">
      <alignment vertical="top" wrapText="1"/>
    </xf>
    <xf numFmtId="0" fontId="2" fillId="0" borderId="27" xfId="0" applyFont="1" applyBorder="1" applyAlignment="1">
      <alignment horizontal="center" vertical="top" wrapText="1"/>
    </xf>
    <xf numFmtId="49" fontId="2" fillId="0" borderId="27" xfId="0" applyNumberFormat="1" applyFont="1" applyBorder="1" applyAlignment="1">
      <alignment horizontal="right" vertical="top" wrapText="1"/>
    </xf>
    <xf numFmtId="0" fontId="0" fillId="0" borderId="27" xfId="0" applyBorder="1" applyAlignment="1">
      <alignment/>
    </xf>
    <xf numFmtId="1" fontId="1" fillId="0" borderId="20" xfId="0" applyNumberFormat="1" applyFont="1" applyBorder="1" applyAlignment="1">
      <alignment horizontal="right" vertical="top" wrapText="1"/>
    </xf>
    <xf numFmtId="1" fontId="2" fillId="0" borderId="20" xfId="0" applyNumberFormat="1" applyFont="1" applyBorder="1" applyAlignment="1">
      <alignment horizontal="right" vertical="top" wrapText="1"/>
    </xf>
    <xf numFmtId="164" fontId="1" fillId="0" borderId="20" xfId="0" applyNumberFormat="1" applyFont="1" applyBorder="1" applyAlignment="1">
      <alignment vertical="top" wrapText="1"/>
    </xf>
    <xf numFmtId="49" fontId="2" fillId="0" borderId="0" xfId="0" applyNumberFormat="1" applyFont="1" applyBorder="1" applyAlignment="1">
      <alignment vertical="top" wrapText="1"/>
    </xf>
    <xf numFmtId="49" fontId="2" fillId="0" borderId="14" xfId="0" applyNumberFormat="1" applyFont="1" applyBorder="1" applyAlignment="1">
      <alignment horizontal="center" vertical="top" wrapText="1"/>
    </xf>
    <xf numFmtId="0" fontId="2" fillId="0" borderId="19" xfId="0" applyNumberFormat="1" applyFont="1" applyBorder="1" applyAlignment="1">
      <alignment horizontal="right" vertical="top" wrapText="1"/>
    </xf>
    <xf numFmtId="0" fontId="6" fillId="0" borderId="22" xfId="0" applyFont="1" applyBorder="1" applyAlignment="1">
      <alignment horizontal="right" vertical="top" wrapText="1"/>
    </xf>
    <xf numFmtId="0" fontId="0" fillId="0" borderId="29" xfId="0" applyBorder="1" applyAlignment="1">
      <alignment horizontal="right" vertical="top" wrapText="1"/>
    </xf>
    <xf numFmtId="0" fontId="0" fillId="0" borderId="22" xfId="0" applyBorder="1" applyAlignment="1">
      <alignment horizontal="right" vertical="top" wrapText="1"/>
    </xf>
    <xf numFmtId="49" fontId="1" fillId="0" borderId="14" xfId="0" applyNumberFormat="1" applyFont="1" applyBorder="1" applyAlignment="1">
      <alignment horizontal="right" vertical="top" wrapText="1"/>
    </xf>
    <xf numFmtId="49" fontId="2" fillId="0" borderId="24" xfId="0" applyNumberFormat="1" applyFont="1" applyBorder="1" applyAlignment="1">
      <alignment horizontal="right" vertical="top" wrapText="1"/>
    </xf>
    <xf numFmtId="0" fontId="0" fillId="0" borderId="18" xfId="0" applyNumberFormat="1" applyFont="1" applyBorder="1" applyAlignment="1">
      <alignment horizontal="left" vertical="top"/>
    </xf>
    <xf numFmtId="49" fontId="2" fillId="0" borderId="30" xfId="0" applyNumberFormat="1" applyFont="1" applyBorder="1" applyAlignment="1">
      <alignment vertical="top" wrapText="1"/>
    </xf>
    <xf numFmtId="0" fontId="0" fillId="0" borderId="24" xfId="0" applyNumberFormat="1" applyFont="1" applyBorder="1" applyAlignment="1">
      <alignment/>
    </xf>
    <xf numFmtId="0" fontId="0" fillId="0" borderId="31" xfId="0" applyNumberFormat="1" applyFont="1" applyBorder="1" applyAlignment="1">
      <alignment/>
    </xf>
    <xf numFmtId="49" fontId="2" fillId="0" borderId="22" xfId="0" applyNumberFormat="1" applyFont="1" applyBorder="1" applyAlignment="1">
      <alignment vertical="top" wrapText="1"/>
    </xf>
    <xf numFmtId="0" fontId="0" fillId="0" borderId="32" xfId="0" applyBorder="1" applyAlignment="1">
      <alignment horizontal="right" vertical="top" wrapText="1"/>
    </xf>
    <xf numFmtId="49" fontId="2" fillId="0" borderId="16" xfId="0" applyNumberFormat="1" applyFont="1" applyBorder="1" applyAlignment="1">
      <alignment vertical="top" wrapText="1"/>
    </xf>
    <xf numFmtId="49" fontId="2" fillId="0" borderId="19" xfId="0" applyNumberFormat="1" applyFont="1" applyBorder="1" applyAlignment="1">
      <alignment horizontal="right" vertical="top" wrapText="1"/>
    </xf>
    <xf numFmtId="49" fontId="2" fillId="0" borderId="24" xfId="0" applyNumberFormat="1" applyFont="1" applyBorder="1" applyAlignment="1">
      <alignment vertical="top" wrapText="1"/>
    </xf>
    <xf numFmtId="0" fontId="0" fillId="0" borderId="19" xfId="0" applyBorder="1" applyAlignment="1">
      <alignment/>
    </xf>
    <xf numFmtId="164" fontId="2" fillId="0" borderId="18" xfId="0" applyNumberFormat="1" applyFont="1" applyBorder="1" applyAlignment="1">
      <alignment vertical="top" wrapText="1"/>
    </xf>
    <xf numFmtId="164" fontId="2" fillId="0" borderId="33" xfId="0" applyNumberFormat="1" applyFont="1" applyBorder="1" applyAlignment="1">
      <alignment vertical="top" wrapText="1"/>
    </xf>
    <xf numFmtId="0" fontId="2" fillId="0" borderId="28" xfId="0" applyNumberFormat="1" applyFont="1" applyBorder="1" applyAlignment="1">
      <alignment horizontal="right" vertical="top" wrapText="1"/>
    </xf>
    <xf numFmtId="0" fontId="1" fillId="0" borderId="28" xfId="0" applyFont="1" applyBorder="1" applyAlignment="1">
      <alignment horizontal="right" vertical="top" wrapText="1"/>
    </xf>
    <xf numFmtId="0" fontId="2" fillId="0" borderId="28" xfId="0" applyFont="1" applyBorder="1" applyAlignment="1">
      <alignment horizontal="right" vertical="top" wrapText="1"/>
    </xf>
    <xf numFmtId="164" fontId="2" fillId="0" borderId="28" xfId="0" applyNumberFormat="1" applyFont="1" applyBorder="1" applyAlignment="1">
      <alignment horizontal="right" vertical="top" wrapText="1"/>
    </xf>
    <xf numFmtId="164" fontId="1" fillId="0" borderId="28" xfId="0" applyNumberFormat="1" applyFont="1" applyBorder="1" applyAlignment="1">
      <alignment horizontal="right" vertical="top" wrapText="1"/>
    </xf>
    <xf numFmtId="164" fontId="1" fillId="0" borderId="18" xfId="0" applyNumberFormat="1" applyFont="1" applyBorder="1" applyAlignment="1">
      <alignment vertical="top" wrapText="1"/>
    </xf>
    <xf numFmtId="164" fontId="1" fillId="0" borderId="18" xfId="0" applyNumberFormat="1" applyFont="1" applyBorder="1" applyAlignment="1">
      <alignment horizontal="right" vertical="top" wrapText="1"/>
    </xf>
    <xf numFmtId="164" fontId="2" fillId="0" borderId="18" xfId="0" applyNumberFormat="1" applyFont="1" applyBorder="1" applyAlignment="1">
      <alignment horizontal="right" vertical="top"/>
    </xf>
    <xf numFmtId="164" fontId="2" fillId="0" borderId="34" xfId="0" applyNumberFormat="1" applyFont="1" applyBorder="1" applyAlignment="1">
      <alignment vertical="top" wrapText="1"/>
    </xf>
    <xf numFmtId="164" fontId="2" fillId="0" borderId="35" xfId="0" applyNumberFormat="1" applyFont="1" applyBorder="1" applyAlignment="1">
      <alignment vertical="top" wrapText="1"/>
    </xf>
    <xf numFmtId="164" fontId="2" fillId="0" borderId="26" xfId="0" applyNumberFormat="1" applyFont="1" applyBorder="1" applyAlignment="1">
      <alignment vertical="top" wrapText="1"/>
    </xf>
    <xf numFmtId="49" fontId="2" fillId="0" borderId="20" xfId="0" applyNumberFormat="1" applyFont="1" applyBorder="1" applyAlignment="1">
      <alignment horizontal="center" vertical="top" wrapText="1"/>
    </xf>
    <xf numFmtId="0" fontId="6" fillId="0" borderId="20" xfId="0" applyFont="1" applyBorder="1" applyAlignment="1">
      <alignment horizontal="right" vertical="top" wrapText="1"/>
    </xf>
    <xf numFmtId="0" fontId="0" fillId="0" borderId="20" xfId="0" applyBorder="1" applyAlignment="1">
      <alignment horizontal="right" vertical="top" wrapText="1"/>
    </xf>
    <xf numFmtId="49" fontId="1" fillId="0" borderId="20" xfId="0" applyNumberFormat="1" applyFont="1" applyBorder="1" applyAlignment="1">
      <alignment horizontal="right" vertical="top" wrapText="1"/>
    </xf>
    <xf numFmtId="0" fontId="0" fillId="0" borderId="20" xfId="0" applyNumberFormat="1" applyFont="1" applyBorder="1" applyAlignment="1">
      <alignment horizontal="left" vertical="top"/>
    </xf>
    <xf numFmtId="3" fontId="2" fillId="0" borderId="20" xfId="0" applyNumberFormat="1" applyFont="1" applyBorder="1" applyAlignment="1">
      <alignment horizontal="center" vertical="top" wrapText="1"/>
    </xf>
    <xf numFmtId="3" fontId="2" fillId="0" borderId="20" xfId="0" applyNumberFormat="1" applyFont="1" applyBorder="1" applyAlignment="1">
      <alignment horizontal="right" vertical="top" wrapText="1"/>
    </xf>
    <xf numFmtId="3" fontId="2" fillId="0" borderId="20" xfId="0" applyNumberFormat="1" applyFont="1" applyBorder="1" applyAlignment="1">
      <alignment vertical="top" wrapText="1"/>
    </xf>
    <xf numFmtId="3" fontId="0" fillId="0" borderId="20" xfId="0" applyNumberFormat="1" applyFont="1" applyBorder="1" applyAlignment="1">
      <alignment/>
    </xf>
    <xf numFmtId="3" fontId="2" fillId="0" borderId="20" xfId="0" applyNumberFormat="1" applyFont="1" applyBorder="1" applyAlignment="1">
      <alignment horizontal="right" vertical="top" wrapText="1"/>
    </xf>
    <xf numFmtId="3" fontId="6" fillId="0" borderId="20" xfId="0" applyNumberFormat="1" applyFont="1" applyBorder="1" applyAlignment="1">
      <alignment horizontal="right" vertical="top" wrapText="1"/>
    </xf>
    <xf numFmtId="3" fontId="0" fillId="0" borderId="20" xfId="0" applyNumberFormat="1" applyBorder="1" applyAlignment="1">
      <alignment horizontal="right" vertical="top" wrapText="1"/>
    </xf>
    <xf numFmtId="3" fontId="1" fillId="0" borderId="20" xfId="0" applyNumberFormat="1" applyFont="1" applyBorder="1" applyAlignment="1">
      <alignment horizontal="right" vertical="top" wrapText="1"/>
    </xf>
    <xf numFmtId="3" fontId="1" fillId="0" borderId="20" xfId="0" applyNumberFormat="1" applyFont="1" applyBorder="1" applyAlignment="1">
      <alignment horizontal="right" vertical="top" wrapText="1"/>
    </xf>
    <xf numFmtId="3" fontId="0" fillId="0" borderId="20" xfId="0" applyNumberFormat="1" applyFont="1" applyBorder="1" applyAlignment="1">
      <alignment horizontal="left" vertical="top"/>
    </xf>
    <xf numFmtId="3" fontId="0" fillId="0" borderId="20" xfId="0" applyNumberFormat="1" applyBorder="1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 horizontal="right" vertical="top" wrapText="1"/>
    </xf>
    <xf numFmtId="0" fontId="4" fillId="0" borderId="0" xfId="0" applyFont="1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0" fontId="2" fillId="0" borderId="23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49" fontId="2" fillId="0" borderId="23" xfId="0" applyNumberFormat="1" applyFont="1" applyBorder="1" applyAlignment="1">
      <alignment vertical="top" wrapText="1"/>
    </xf>
    <xf numFmtId="49" fontId="2" fillId="0" borderId="13" xfId="0" applyNumberFormat="1" applyFont="1" applyBorder="1" applyAlignment="1">
      <alignment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28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 wrapText="1"/>
    </xf>
    <xf numFmtId="0" fontId="0" fillId="0" borderId="18" xfId="0" applyBorder="1" applyAlignment="1">
      <alignment vertical="top" wrapText="1"/>
    </xf>
    <xf numFmtId="0" fontId="0" fillId="0" borderId="26" xfId="0" applyBorder="1" applyAlignment="1">
      <alignment vertical="top" wrapText="1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0"/>
  <sheetViews>
    <sheetView zoomScalePageLayoutView="0" workbookViewId="0" topLeftCell="A91">
      <selection activeCell="F95" sqref="F95"/>
    </sheetView>
  </sheetViews>
  <sheetFormatPr defaultColWidth="9.140625" defaultRowHeight="12"/>
  <cols>
    <col min="1" max="1" width="42.421875" style="0" customWidth="1"/>
    <col min="2" max="2" width="4.8515625" style="0" customWidth="1"/>
    <col min="3" max="3" width="4.28125" style="0" customWidth="1"/>
    <col min="4" max="4" width="11.00390625" style="0" customWidth="1"/>
    <col min="5" max="5" width="6.140625" style="0" customWidth="1"/>
    <col min="6" max="6" width="18.140625" style="0" customWidth="1"/>
    <col min="7" max="7" width="16.28125" style="0" customWidth="1"/>
    <col min="8" max="8" width="14.8515625" style="0" customWidth="1"/>
    <col min="9" max="9" width="16.28125" style="0" customWidth="1"/>
  </cols>
  <sheetData>
    <row r="1" spans="1:9" ht="31.5" customHeight="1">
      <c r="A1" s="155" t="s">
        <v>264</v>
      </c>
      <c r="B1" s="155"/>
      <c r="C1" s="155"/>
      <c r="D1" s="155"/>
      <c r="E1" s="155"/>
      <c r="F1" s="155"/>
      <c r="G1" s="155"/>
      <c r="H1" s="155"/>
      <c r="I1" s="155"/>
    </row>
    <row r="2" spans="1:9" ht="16.5" customHeight="1">
      <c r="A2" s="156" t="s">
        <v>29</v>
      </c>
      <c r="B2" s="156"/>
      <c r="C2" s="156"/>
      <c r="D2" s="156"/>
      <c r="E2" s="156"/>
      <c r="F2" s="156"/>
      <c r="G2" s="156"/>
      <c r="H2" s="156"/>
      <c r="I2" s="156"/>
    </row>
    <row r="3" spans="1:9" ht="44.25" customHeight="1" thickBot="1">
      <c r="A3" s="157" t="s">
        <v>228</v>
      </c>
      <c r="B3" s="157"/>
      <c r="C3" s="157"/>
      <c r="D3" s="157"/>
      <c r="E3" s="157"/>
      <c r="F3" s="157"/>
      <c r="G3" s="157"/>
      <c r="H3" s="157"/>
      <c r="I3" s="157"/>
    </row>
    <row r="4" spans="1:9" ht="17.25" customHeight="1" thickBot="1">
      <c r="A4" s="158" t="s">
        <v>0</v>
      </c>
      <c r="B4" s="160" t="s">
        <v>1</v>
      </c>
      <c r="C4" s="160" t="s">
        <v>2</v>
      </c>
      <c r="D4" s="160" t="s">
        <v>3</v>
      </c>
      <c r="E4" s="160" t="s">
        <v>4</v>
      </c>
      <c r="F4" s="162" t="s">
        <v>60</v>
      </c>
      <c r="G4" s="163"/>
      <c r="H4" s="163"/>
      <c r="I4" s="164"/>
    </row>
    <row r="5" spans="1:9" ht="99" customHeight="1" thickBot="1">
      <c r="A5" s="159"/>
      <c r="B5" s="161"/>
      <c r="C5" s="161"/>
      <c r="D5" s="161"/>
      <c r="E5" s="161"/>
      <c r="F5" s="6" t="s">
        <v>5</v>
      </c>
      <c r="G5" s="6" t="s">
        <v>6</v>
      </c>
      <c r="H5" s="6" t="s">
        <v>30</v>
      </c>
      <c r="I5" s="6" t="s">
        <v>31</v>
      </c>
    </row>
    <row r="6" spans="1:9" ht="16.5" thickBot="1">
      <c r="A6" s="9">
        <v>1</v>
      </c>
      <c r="B6" s="10">
        <v>2</v>
      </c>
      <c r="C6" s="10">
        <v>3</v>
      </c>
      <c r="D6" s="10">
        <v>4</v>
      </c>
      <c r="E6" s="10">
        <v>5</v>
      </c>
      <c r="F6" s="11">
        <v>6</v>
      </c>
      <c r="G6" s="11">
        <v>7</v>
      </c>
      <c r="H6" s="11">
        <v>8</v>
      </c>
      <c r="I6" s="11">
        <v>9</v>
      </c>
    </row>
    <row r="7" spans="1:9" ht="32.25" customHeight="1" thickBot="1">
      <c r="A7" s="7" t="s">
        <v>32</v>
      </c>
      <c r="B7" s="5" t="s">
        <v>8</v>
      </c>
      <c r="C7" s="5"/>
      <c r="D7" s="5"/>
      <c r="E7" s="5"/>
      <c r="F7" s="8">
        <f>G7+H7+I7</f>
        <v>16320589</v>
      </c>
      <c r="G7" s="8">
        <f>G8+G16+G21+G24+G28+G32</f>
        <v>15169400</v>
      </c>
      <c r="H7" s="8">
        <f>H8+H16+H21+H24+H28+H32</f>
        <v>103489</v>
      </c>
      <c r="I7" s="8">
        <f>I8+I16+I21+I24+I28+I32</f>
        <v>1047700</v>
      </c>
    </row>
    <row r="8" spans="1:9" ht="99" customHeight="1" thickBot="1">
      <c r="A8" s="7" t="s">
        <v>75</v>
      </c>
      <c r="B8" s="5" t="s">
        <v>8</v>
      </c>
      <c r="C8" s="5" t="s">
        <v>9</v>
      </c>
      <c r="D8" s="5"/>
      <c r="E8" s="5"/>
      <c r="F8" s="8">
        <f aca="true" t="shared" si="0" ref="F8:F74">G8+H8+I8</f>
        <v>10948089</v>
      </c>
      <c r="G8" s="8">
        <f aca="true" t="shared" si="1" ref="G8:I10">G9</f>
        <v>10535700</v>
      </c>
      <c r="H8" s="8">
        <f t="shared" si="1"/>
        <v>103489</v>
      </c>
      <c r="I8" s="8">
        <f t="shared" si="1"/>
        <v>308900</v>
      </c>
    </row>
    <row r="9" spans="1:9" ht="81.75" customHeight="1" thickBot="1">
      <c r="A9" s="7" t="s">
        <v>154</v>
      </c>
      <c r="B9" s="5" t="s">
        <v>8</v>
      </c>
      <c r="C9" s="5" t="s">
        <v>9</v>
      </c>
      <c r="D9" s="5" t="s">
        <v>76</v>
      </c>
      <c r="E9" s="5"/>
      <c r="F9" s="8">
        <f t="shared" si="0"/>
        <v>10948089</v>
      </c>
      <c r="G9" s="46">
        <f t="shared" si="1"/>
        <v>10535700</v>
      </c>
      <c r="H9" s="8">
        <f t="shared" si="1"/>
        <v>103489</v>
      </c>
      <c r="I9" s="8">
        <f t="shared" si="1"/>
        <v>308900</v>
      </c>
    </row>
    <row r="10" spans="1:9" ht="19.5" customHeight="1" thickBot="1">
      <c r="A10" s="7" t="s">
        <v>34</v>
      </c>
      <c r="B10" s="5" t="s">
        <v>8</v>
      </c>
      <c r="C10" s="5" t="s">
        <v>9</v>
      </c>
      <c r="D10" s="5" t="s">
        <v>77</v>
      </c>
      <c r="E10" s="5"/>
      <c r="F10" s="8">
        <f t="shared" si="0"/>
        <v>10948089</v>
      </c>
      <c r="G10" s="51">
        <f t="shared" si="1"/>
        <v>10535700</v>
      </c>
      <c r="H10" s="50">
        <f t="shared" si="1"/>
        <v>103489</v>
      </c>
      <c r="I10" s="13">
        <f t="shared" si="1"/>
        <v>308900</v>
      </c>
    </row>
    <row r="11" spans="1:9" ht="46.5" customHeight="1" thickBot="1">
      <c r="A11" s="7" t="s">
        <v>214</v>
      </c>
      <c r="B11" s="5" t="s">
        <v>78</v>
      </c>
      <c r="C11" s="5" t="s">
        <v>9</v>
      </c>
      <c r="D11" s="69" t="s">
        <v>77</v>
      </c>
      <c r="E11" s="57" t="s">
        <v>79</v>
      </c>
      <c r="F11" s="8">
        <f t="shared" si="0"/>
        <v>10948089</v>
      </c>
      <c r="G11" s="65">
        <v>10535700</v>
      </c>
      <c r="H11" s="66">
        <v>103489</v>
      </c>
      <c r="I11" s="67">
        <f>I12+I13+I14+I15</f>
        <v>308900</v>
      </c>
    </row>
    <row r="12" spans="1:9" s="63" customFormat="1" ht="33.75" customHeight="1" thickBot="1">
      <c r="A12" s="59" t="s">
        <v>211</v>
      </c>
      <c r="B12" s="59"/>
      <c r="C12" s="68"/>
      <c r="D12" s="70"/>
      <c r="E12" s="70"/>
      <c r="F12" s="8">
        <f t="shared" si="0"/>
        <v>5200</v>
      </c>
      <c r="G12" s="51"/>
      <c r="H12" s="51"/>
      <c r="I12" s="62">
        <v>5200</v>
      </c>
    </row>
    <row r="13" spans="1:9" s="63" customFormat="1" ht="62.25" customHeight="1" thickBot="1">
      <c r="A13" s="59" t="s">
        <v>212</v>
      </c>
      <c r="B13" s="59"/>
      <c r="C13" s="68"/>
      <c r="D13" s="70"/>
      <c r="E13" s="70"/>
      <c r="F13" s="8">
        <f t="shared" si="0"/>
        <v>400</v>
      </c>
      <c r="G13" s="51"/>
      <c r="H13" s="51"/>
      <c r="I13" s="62">
        <v>400</v>
      </c>
    </row>
    <row r="14" spans="1:9" s="63" customFormat="1" ht="96" customHeight="1" thickBot="1">
      <c r="A14" s="1" t="s">
        <v>213</v>
      </c>
      <c r="B14" s="59"/>
      <c r="C14" s="68"/>
      <c r="D14" s="70"/>
      <c r="E14" s="70"/>
      <c r="F14" s="8">
        <f t="shared" si="0"/>
        <v>153200</v>
      </c>
      <c r="G14" s="51"/>
      <c r="H14" s="51"/>
      <c r="I14" s="64">
        <v>153200</v>
      </c>
    </row>
    <row r="15" spans="1:9" s="63" customFormat="1" ht="84" customHeight="1" thickBot="1">
      <c r="A15" s="1" t="s">
        <v>218</v>
      </c>
      <c r="B15" s="59"/>
      <c r="C15" s="1"/>
      <c r="D15" s="60"/>
      <c r="E15" s="61"/>
      <c r="F15" s="8">
        <f t="shared" si="0"/>
        <v>150100</v>
      </c>
      <c r="G15" s="61"/>
      <c r="H15" s="61"/>
      <c r="I15" s="64">
        <v>150100</v>
      </c>
    </row>
    <row r="16" spans="1:9" ht="81" customHeight="1" thickBot="1">
      <c r="A16" s="7" t="s">
        <v>81</v>
      </c>
      <c r="B16" s="5" t="s">
        <v>8</v>
      </c>
      <c r="C16" s="5" t="s">
        <v>11</v>
      </c>
      <c r="D16" s="5"/>
      <c r="E16" s="58"/>
      <c r="F16" s="8">
        <f t="shared" si="0"/>
        <v>3082000</v>
      </c>
      <c r="G16" s="14">
        <f>G17</f>
        <v>2981300</v>
      </c>
      <c r="H16" s="14"/>
      <c r="I16" s="14">
        <f>I17</f>
        <v>100700</v>
      </c>
    </row>
    <row r="17" spans="1:9" ht="81.75" customHeight="1" thickBot="1">
      <c r="A17" s="7" t="s">
        <v>154</v>
      </c>
      <c r="B17" s="5" t="s">
        <v>8</v>
      </c>
      <c r="C17" s="5" t="s">
        <v>11</v>
      </c>
      <c r="D17" s="5" t="s">
        <v>76</v>
      </c>
      <c r="E17" s="15"/>
      <c r="F17" s="8">
        <f t="shared" si="0"/>
        <v>3082000</v>
      </c>
      <c r="G17" s="14">
        <f>G18</f>
        <v>2981300</v>
      </c>
      <c r="H17" s="14"/>
      <c r="I17" s="14">
        <f>I18</f>
        <v>100700</v>
      </c>
    </row>
    <row r="18" spans="1:9" ht="17.25" customHeight="1" thickBot="1">
      <c r="A18" s="7" t="s">
        <v>34</v>
      </c>
      <c r="B18" s="5" t="s">
        <v>8</v>
      </c>
      <c r="C18" s="5" t="s">
        <v>11</v>
      </c>
      <c r="D18" s="5" t="s">
        <v>77</v>
      </c>
      <c r="E18" s="15"/>
      <c r="F18" s="8">
        <f t="shared" si="0"/>
        <v>3082000</v>
      </c>
      <c r="G18" s="14">
        <f>G19</f>
        <v>2981300</v>
      </c>
      <c r="H18" s="14"/>
      <c r="I18" s="14">
        <f>I19</f>
        <v>100700</v>
      </c>
    </row>
    <row r="19" spans="1:9" ht="30.75" customHeight="1" thickBot="1">
      <c r="A19" s="7" t="s">
        <v>80</v>
      </c>
      <c r="B19" s="5" t="s">
        <v>8</v>
      </c>
      <c r="C19" s="5" t="s">
        <v>11</v>
      </c>
      <c r="D19" s="69" t="s">
        <v>77</v>
      </c>
      <c r="E19" s="69" t="s">
        <v>79</v>
      </c>
      <c r="F19" s="46">
        <f t="shared" si="0"/>
        <v>3082000</v>
      </c>
      <c r="G19" s="14">
        <v>2981300</v>
      </c>
      <c r="H19" s="14"/>
      <c r="I19" s="14">
        <f>I20</f>
        <v>100700</v>
      </c>
    </row>
    <row r="20" spans="1:9" s="63" customFormat="1" ht="102" customHeight="1" thickBot="1">
      <c r="A20" s="6" t="s">
        <v>215</v>
      </c>
      <c r="B20" s="59"/>
      <c r="C20" s="68"/>
      <c r="D20" s="78"/>
      <c r="E20" s="51"/>
      <c r="F20" s="84">
        <f t="shared" si="0"/>
        <v>100700</v>
      </c>
      <c r="G20" s="85"/>
      <c r="H20" s="61"/>
      <c r="I20" s="71">
        <v>100700</v>
      </c>
    </row>
    <row r="21" spans="1:9" s="63" customFormat="1" ht="33.75" customHeight="1" thickBot="1">
      <c r="A21" s="6" t="s">
        <v>229</v>
      </c>
      <c r="B21" s="5" t="s">
        <v>8</v>
      </c>
      <c r="C21" s="12" t="s">
        <v>21</v>
      </c>
      <c r="D21" s="55"/>
      <c r="E21" s="51"/>
      <c r="F21" s="84">
        <f t="shared" si="0"/>
        <v>50000</v>
      </c>
      <c r="G21" s="85">
        <f>G22</f>
        <v>50000</v>
      </c>
      <c r="H21" s="61"/>
      <c r="I21" s="71"/>
    </row>
    <row r="22" spans="1:9" s="63" customFormat="1" ht="33.75" customHeight="1" thickBot="1">
      <c r="A22" s="6" t="s">
        <v>230</v>
      </c>
      <c r="B22" s="5" t="s">
        <v>8</v>
      </c>
      <c r="C22" s="12" t="s">
        <v>21</v>
      </c>
      <c r="D22" s="37" t="s">
        <v>231</v>
      </c>
      <c r="E22" s="51"/>
      <c r="F22" s="84">
        <f t="shared" si="0"/>
        <v>50000</v>
      </c>
      <c r="G22" s="85">
        <f>G23</f>
        <v>50000</v>
      </c>
      <c r="H22" s="61"/>
      <c r="I22" s="71"/>
    </row>
    <row r="23" spans="1:9" s="63" customFormat="1" ht="19.5" customHeight="1" thickBot="1">
      <c r="A23" s="6" t="s">
        <v>232</v>
      </c>
      <c r="B23" s="5" t="s">
        <v>8</v>
      </c>
      <c r="C23" s="12" t="s">
        <v>21</v>
      </c>
      <c r="D23" s="37" t="s">
        <v>233</v>
      </c>
      <c r="E23" s="51">
        <v>500</v>
      </c>
      <c r="F23" s="84">
        <f t="shared" si="0"/>
        <v>50000</v>
      </c>
      <c r="G23" s="85">
        <v>50000</v>
      </c>
      <c r="H23" s="61"/>
      <c r="I23" s="71"/>
    </row>
    <row r="24" spans="1:9" s="63" customFormat="1" ht="34.5" customHeight="1" thickBot="1">
      <c r="A24" s="6" t="s">
        <v>221</v>
      </c>
      <c r="B24" s="5" t="s">
        <v>8</v>
      </c>
      <c r="C24" s="12" t="s">
        <v>28</v>
      </c>
      <c r="D24" s="38"/>
      <c r="E24" s="38"/>
      <c r="F24" s="84">
        <f t="shared" si="0"/>
        <v>50000</v>
      </c>
      <c r="G24" s="86" t="s">
        <v>234</v>
      </c>
      <c r="H24" s="38"/>
      <c r="I24" s="72"/>
    </row>
    <row r="25" spans="1:9" s="63" customFormat="1" ht="33.75" customHeight="1" thickBot="1">
      <c r="A25" s="6" t="s">
        <v>222</v>
      </c>
      <c r="B25" s="5" t="s">
        <v>8</v>
      </c>
      <c r="C25" s="12" t="s">
        <v>28</v>
      </c>
      <c r="D25" s="87" t="s">
        <v>224</v>
      </c>
      <c r="E25" s="87"/>
      <c r="F25" s="8">
        <f t="shared" si="0"/>
        <v>50000</v>
      </c>
      <c r="G25" s="38" t="s">
        <v>234</v>
      </c>
      <c r="H25" s="38"/>
      <c r="I25" s="72"/>
    </row>
    <row r="26" spans="1:9" s="63" customFormat="1" ht="33" customHeight="1" thickBot="1">
      <c r="A26" s="6" t="s">
        <v>223</v>
      </c>
      <c r="B26" s="5" t="s">
        <v>8</v>
      </c>
      <c r="C26" s="12" t="s">
        <v>28</v>
      </c>
      <c r="D26" s="38" t="s">
        <v>225</v>
      </c>
      <c r="E26" s="38"/>
      <c r="F26" s="8">
        <f t="shared" si="0"/>
        <v>50000</v>
      </c>
      <c r="G26" s="38" t="s">
        <v>234</v>
      </c>
      <c r="H26" s="38"/>
      <c r="I26" s="72"/>
    </row>
    <row r="27" spans="1:9" s="63" customFormat="1" ht="16.5" thickBot="1">
      <c r="A27" s="6" t="s">
        <v>84</v>
      </c>
      <c r="B27" s="5" t="s">
        <v>8</v>
      </c>
      <c r="C27" s="12" t="s">
        <v>28</v>
      </c>
      <c r="D27" s="38" t="s">
        <v>225</v>
      </c>
      <c r="E27" s="38" t="s">
        <v>85</v>
      </c>
      <c r="F27" s="8">
        <f t="shared" si="0"/>
        <v>50000</v>
      </c>
      <c r="G27" s="38" t="s">
        <v>234</v>
      </c>
      <c r="H27" s="38"/>
      <c r="I27" s="72"/>
    </row>
    <row r="28" spans="1:9" ht="16.5" customHeight="1" thickBot="1">
      <c r="A28" s="7" t="s">
        <v>12</v>
      </c>
      <c r="B28" s="5" t="s">
        <v>8</v>
      </c>
      <c r="C28" s="5" t="s">
        <v>82</v>
      </c>
      <c r="D28" s="5"/>
      <c r="E28" s="5"/>
      <c r="F28" s="8">
        <f t="shared" si="0"/>
        <v>563000</v>
      </c>
      <c r="G28" s="8">
        <f>G29</f>
        <v>563000</v>
      </c>
      <c r="H28" s="8"/>
      <c r="I28" s="8"/>
    </row>
    <row r="29" spans="1:9" ht="17.25" customHeight="1" thickBot="1">
      <c r="A29" s="7" t="s">
        <v>12</v>
      </c>
      <c r="B29" s="5" t="s">
        <v>8</v>
      </c>
      <c r="C29" s="5" t="s">
        <v>82</v>
      </c>
      <c r="D29" s="5" t="s">
        <v>54</v>
      </c>
      <c r="E29" s="5"/>
      <c r="F29" s="8">
        <f t="shared" si="0"/>
        <v>563000</v>
      </c>
      <c r="G29" s="3">
        <f>G30</f>
        <v>563000</v>
      </c>
      <c r="H29" s="3"/>
      <c r="I29" s="3"/>
    </row>
    <row r="30" spans="1:9" ht="32.25" customHeight="1" thickBot="1">
      <c r="A30" s="7" t="s">
        <v>83</v>
      </c>
      <c r="B30" s="5" t="s">
        <v>8</v>
      </c>
      <c r="C30" s="5" t="s">
        <v>82</v>
      </c>
      <c r="D30" s="5" t="s">
        <v>155</v>
      </c>
      <c r="E30" s="5"/>
      <c r="F30" s="8">
        <f t="shared" si="0"/>
        <v>563000</v>
      </c>
      <c r="G30" s="2">
        <f>G31</f>
        <v>563000</v>
      </c>
      <c r="H30" s="2"/>
      <c r="I30" s="2"/>
    </row>
    <row r="31" spans="1:9" ht="19.5" customHeight="1" thickBot="1">
      <c r="A31" s="7" t="s">
        <v>84</v>
      </c>
      <c r="B31" s="5" t="s">
        <v>8</v>
      </c>
      <c r="C31" s="5" t="s">
        <v>82</v>
      </c>
      <c r="D31" s="5" t="s">
        <v>155</v>
      </c>
      <c r="E31" s="5" t="s">
        <v>85</v>
      </c>
      <c r="F31" s="8">
        <f t="shared" si="0"/>
        <v>563000</v>
      </c>
      <c r="G31" s="1">
        <v>563000</v>
      </c>
      <c r="H31" s="8"/>
      <c r="I31" s="8"/>
    </row>
    <row r="32" spans="1:9" ht="33" customHeight="1" thickBot="1">
      <c r="A32" s="7" t="s">
        <v>13</v>
      </c>
      <c r="B32" s="5" t="s">
        <v>8</v>
      </c>
      <c r="C32" s="5" t="s">
        <v>86</v>
      </c>
      <c r="D32" s="5"/>
      <c r="E32" s="5"/>
      <c r="F32" s="8">
        <f t="shared" si="0"/>
        <v>1627500</v>
      </c>
      <c r="G32" s="8">
        <f>G33+G36+G39</f>
        <v>989400</v>
      </c>
      <c r="H32" s="8"/>
      <c r="I32" s="8">
        <f>I33</f>
        <v>638100</v>
      </c>
    </row>
    <row r="33" spans="1:9" ht="36.75" customHeight="1" thickBot="1">
      <c r="A33" s="7" t="s">
        <v>33</v>
      </c>
      <c r="B33" s="5" t="s">
        <v>8</v>
      </c>
      <c r="C33" s="5" t="s">
        <v>86</v>
      </c>
      <c r="D33" s="5" t="s">
        <v>53</v>
      </c>
      <c r="E33" s="5"/>
      <c r="F33" s="8">
        <f t="shared" si="0"/>
        <v>638100</v>
      </c>
      <c r="G33" s="8"/>
      <c r="H33" s="8"/>
      <c r="I33" s="8">
        <f>I34</f>
        <v>638100</v>
      </c>
    </row>
    <row r="34" spans="1:9" ht="33" customHeight="1" thickBot="1">
      <c r="A34" s="7" t="s">
        <v>57</v>
      </c>
      <c r="B34" s="5" t="s">
        <v>8</v>
      </c>
      <c r="C34" s="5" t="s">
        <v>86</v>
      </c>
      <c r="D34" s="5" t="s">
        <v>87</v>
      </c>
      <c r="E34" s="5"/>
      <c r="F34" s="8">
        <f t="shared" si="0"/>
        <v>638100</v>
      </c>
      <c r="G34" s="8"/>
      <c r="H34" s="8"/>
      <c r="I34" s="8">
        <f>I35</f>
        <v>638100</v>
      </c>
    </row>
    <row r="35" spans="1:9" ht="33" customHeight="1" thickBot="1">
      <c r="A35" s="7" t="s">
        <v>89</v>
      </c>
      <c r="B35" s="5" t="s">
        <v>8</v>
      </c>
      <c r="C35" s="5" t="s">
        <v>86</v>
      </c>
      <c r="D35" s="5" t="s">
        <v>87</v>
      </c>
      <c r="E35" s="5" t="s">
        <v>79</v>
      </c>
      <c r="F35" s="8">
        <f t="shared" si="0"/>
        <v>638100</v>
      </c>
      <c r="G35" s="8"/>
      <c r="H35" s="8"/>
      <c r="I35" s="8">
        <v>638100</v>
      </c>
    </row>
    <row r="36" spans="1:9" ht="81.75" customHeight="1" thickBot="1">
      <c r="A36" s="7" t="s">
        <v>154</v>
      </c>
      <c r="B36" s="5" t="s">
        <v>8</v>
      </c>
      <c r="C36" s="5" t="s">
        <v>86</v>
      </c>
      <c r="D36" s="5" t="s">
        <v>76</v>
      </c>
      <c r="E36" s="5"/>
      <c r="F36" s="8">
        <f t="shared" si="0"/>
        <v>889400</v>
      </c>
      <c r="G36" s="8">
        <f>G37</f>
        <v>889400</v>
      </c>
      <c r="H36" s="8"/>
      <c r="I36" s="8"/>
    </row>
    <row r="37" spans="1:9" ht="32.25" customHeight="1" thickBot="1">
      <c r="A37" s="7" t="s">
        <v>39</v>
      </c>
      <c r="B37" s="5" t="s">
        <v>8</v>
      </c>
      <c r="C37" s="5" t="s">
        <v>86</v>
      </c>
      <c r="D37" s="5" t="s">
        <v>88</v>
      </c>
      <c r="E37" s="5"/>
      <c r="F37" s="8">
        <f t="shared" si="0"/>
        <v>889400</v>
      </c>
      <c r="G37" s="8">
        <f>G38</f>
        <v>889400</v>
      </c>
      <c r="H37" s="8"/>
      <c r="I37" s="8"/>
    </row>
    <row r="38" spans="1:9" ht="32.25" customHeight="1" thickBot="1">
      <c r="A38" s="7" t="s">
        <v>89</v>
      </c>
      <c r="B38" s="5" t="s">
        <v>8</v>
      </c>
      <c r="C38" s="5" t="s">
        <v>86</v>
      </c>
      <c r="D38" s="5" t="s">
        <v>88</v>
      </c>
      <c r="E38" s="5" t="s">
        <v>90</v>
      </c>
      <c r="F38" s="8">
        <f t="shared" si="0"/>
        <v>889400</v>
      </c>
      <c r="G38" s="8">
        <v>889400</v>
      </c>
      <c r="H38" s="8"/>
      <c r="I38" s="8"/>
    </row>
    <row r="39" spans="1:9" ht="63.75" customHeight="1" thickBot="1">
      <c r="A39" s="7" t="s">
        <v>35</v>
      </c>
      <c r="B39" s="5" t="s">
        <v>8</v>
      </c>
      <c r="C39" s="5" t="s">
        <v>86</v>
      </c>
      <c r="D39" s="5" t="s">
        <v>56</v>
      </c>
      <c r="E39" s="5"/>
      <c r="F39" s="8">
        <f t="shared" si="0"/>
        <v>100000</v>
      </c>
      <c r="G39" s="8">
        <f>G40</f>
        <v>100000</v>
      </c>
      <c r="H39" s="8"/>
      <c r="I39" s="8"/>
    </row>
    <row r="40" spans="1:9" ht="64.5" customHeight="1" thickBot="1">
      <c r="A40" s="7" t="s">
        <v>36</v>
      </c>
      <c r="B40" s="5" t="s">
        <v>8</v>
      </c>
      <c r="C40" s="5" t="s">
        <v>86</v>
      </c>
      <c r="D40" s="5" t="s">
        <v>91</v>
      </c>
      <c r="E40" s="5"/>
      <c r="F40" s="8">
        <f t="shared" si="0"/>
        <v>100000</v>
      </c>
      <c r="G40" s="8">
        <f>G41</f>
        <v>100000</v>
      </c>
      <c r="H40" s="8"/>
      <c r="I40" s="8"/>
    </row>
    <row r="41" spans="1:9" ht="33.75" customHeight="1" thickBot="1">
      <c r="A41" s="7" t="s">
        <v>80</v>
      </c>
      <c r="B41" s="5" t="s">
        <v>8</v>
      </c>
      <c r="C41" s="5" t="s">
        <v>86</v>
      </c>
      <c r="D41" s="5" t="s">
        <v>91</v>
      </c>
      <c r="E41" s="5" t="s">
        <v>79</v>
      </c>
      <c r="F41" s="8">
        <f t="shared" si="0"/>
        <v>100000</v>
      </c>
      <c r="G41" s="8">
        <v>100000</v>
      </c>
      <c r="H41" s="8"/>
      <c r="I41" s="8"/>
    </row>
    <row r="42" spans="1:9" ht="64.5" customHeight="1" thickBot="1">
      <c r="A42" s="7" t="s">
        <v>14</v>
      </c>
      <c r="B42" s="5" t="s">
        <v>15</v>
      </c>
      <c r="C42" s="5"/>
      <c r="D42" s="5"/>
      <c r="E42" s="5"/>
      <c r="F42" s="8">
        <f t="shared" si="0"/>
        <v>603100</v>
      </c>
      <c r="G42" s="8">
        <f>G43+G49</f>
        <v>603100</v>
      </c>
      <c r="H42" s="8"/>
      <c r="I42" s="8"/>
    </row>
    <row r="43" spans="1:9" ht="15.75" customHeight="1" thickBot="1">
      <c r="A43" s="7" t="s">
        <v>38</v>
      </c>
      <c r="B43" s="5" t="s">
        <v>15</v>
      </c>
      <c r="C43" s="5" t="s">
        <v>16</v>
      </c>
      <c r="D43" s="5"/>
      <c r="E43" s="5"/>
      <c r="F43" s="8">
        <f t="shared" si="0"/>
        <v>400000</v>
      </c>
      <c r="G43" s="8">
        <f>G44</f>
        <v>400000</v>
      </c>
      <c r="H43" s="8"/>
      <c r="I43" s="8"/>
    </row>
    <row r="44" spans="1:9" ht="32.25" customHeight="1" thickBot="1">
      <c r="A44" s="48" t="s">
        <v>92</v>
      </c>
      <c r="B44" s="5" t="s">
        <v>15</v>
      </c>
      <c r="C44" s="5" t="s">
        <v>16</v>
      </c>
      <c r="D44" s="5" t="s">
        <v>93</v>
      </c>
      <c r="E44" s="5"/>
      <c r="F44" s="8">
        <f t="shared" si="0"/>
        <v>400000</v>
      </c>
      <c r="G44" s="8">
        <f>G45+G47</f>
        <v>400000</v>
      </c>
      <c r="H44" s="8"/>
      <c r="I44" s="8"/>
    </row>
    <row r="45" spans="1:9" ht="66" customHeight="1" thickBot="1">
      <c r="A45" s="49" t="s">
        <v>235</v>
      </c>
      <c r="B45" s="5" t="s">
        <v>15</v>
      </c>
      <c r="C45" s="5" t="s">
        <v>16</v>
      </c>
      <c r="D45" s="5" t="s">
        <v>168</v>
      </c>
      <c r="E45" s="5"/>
      <c r="F45" s="8">
        <f t="shared" si="0"/>
        <v>330000</v>
      </c>
      <c r="G45" s="8">
        <f>G46</f>
        <v>330000</v>
      </c>
      <c r="H45" s="8"/>
      <c r="I45" s="8"/>
    </row>
    <row r="46" spans="1:9" ht="31.5" customHeight="1" thickBot="1">
      <c r="A46" s="7" t="s">
        <v>80</v>
      </c>
      <c r="B46" s="5" t="s">
        <v>15</v>
      </c>
      <c r="C46" s="5" t="s">
        <v>16</v>
      </c>
      <c r="D46" s="5" t="s">
        <v>168</v>
      </c>
      <c r="E46" s="5" t="s">
        <v>79</v>
      </c>
      <c r="F46" s="8">
        <f t="shared" si="0"/>
        <v>330000</v>
      </c>
      <c r="G46" s="8">
        <v>330000</v>
      </c>
      <c r="H46" s="8"/>
      <c r="I46" s="8"/>
    </row>
    <row r="47" spans="1:9" ht="69.75" customHeight="1" thickBot="1">
      <c r="A47" s="7" t="s">
        <v>185</v>
      </c>
      <c r="B47" s="5" t="s">
        <v>15</v>
      </c>
      <c r="C47" s="5" t="s">
        <v>16</v>
      </c>
      <c r="D47" s="5" t="s">
        <v>184</v>
      </c>
      <c r="E47" s="5"/>
      <c r="F47" s="8">
        <f t="shared" si="0"/>
        <v>70000</v>
      </c>
      <c r="G47" s="8">
        <v>70000</v>
      </c>
      <c r="H47" s="8"/>
      <c r="I47" s="8"/>
    </row>
    <row r="48" spans="1:9" ht="31.5" customHeight="1" thickBot="1">
      <c r="A48" s="7" t="s">
        <v>80</v>
      </c>
      <c r="B48" s="5" t="s">
        <v>15</v>
      </c>
      <c r="C48" s="5" t="s">
        <v>16</v>
      </c>
      <c r="D48" s="5" t="s">
        <v>184</v>
      </c>
      <c r="E48" s="5" t="s">
        <v>79</v>
      </c>
      <c r="F48" s="8">
        <f t="shared" si="0"/>
        <v>70000</v>
      </c>
      <c r="G48" s="8">
        <v>70000</v>
      </c>
      <c r="H48" s="8"/>
      <c r="I48" s="8"/>
    </row>
    <row r="49" spans="1:9" ht="66.75" customHeight="1" thickBot="1">
      <c r="A49" s="7" t="s">
        <v>173</v>
      </c>
      <c r="B49" s="5" t="s">
        <v>15</v>
      </c>
      <c r="C49" s="5" t="s">
        <v>23</v>
      </c>
      <c r="D49" s="5"/>
      <c r="E49" s="5"/>
      <c r="F49" s="8">
        <f t="shared" si="0"/>
        <v>203100</v>
      </c>
      <c r="G49" s="8">
        <f>G50+G53</f>
        <v>203100</v>
      </c>
      <c r="H49" s="8"/>
      <c r="I49" s="8"/>
    </row>
    <row r="50" spans="1:9" ht="85.5" customHeight="1" thickBot="1">
      <c r="A50" s="7" t="s">
        <v>154</v>
      </c>
      <c r="B50" s="5" t="s">
        <v>15</v>
      </c>
      <c r="C50" s="5" t="s">
        <v>23</v>
      </c>
      <c r="D50" s="5" t="s">
        <v>76</v>
      </c>
      <c r="E50" s="5"/>
      <c r="F50" s="8">
        <f t="shared" si="0"/>
        <v>191100</v>
      </c>
      <c r="G50" s="8">
        <f>G51</f>
        <v>191100</v>
      </c>
      <c r="H50" s="8"/>
      <c r="I50" s="8"/>
    </row>
    <row r="51" spans="1:9" ht="22.5" customHeight="1" thickBot="1">
      <c r="A51" s="7" t="s">
        <v>34</v>
      </c>
      <c r="B51" s="5" t="s">
        <v>15</v>
      </c>
      <c r="C51" s="5" t="s">
        <v>23</v>
      </c>
      <c r="D51" s="5" t="s">
        <v>77</v>
      </c>
      <c r="E51" s="5"/>
      <c r="F51" s="8">
        <f t="shared" si="0"/>
        <v>191100</v>
      </c>
      <c r="G51" s="8">
        <f>G52</f>
        <v>191100</v>
      </c>
      <c r="H51" s="8"/>
      <c r="I51" s="8"/>
    </row>
    <row r="52" spans="1:9" ht="33.75" customHeight="1" thickBot="1">
      <c r="A52" s="7" t="s">
        <v>236</v>
      </c>
      <c r="B52" s="5" t="s">
        <v>15</v>
      </c>
      <c r="C52" s="5" t="s">
        <v>23</v>
      </c>
      <c r="D52" s="5" t="s">
        <v>77</v>
      </c>
      <c r="E52" s="5" t="s">
        <v>79</v>
      </c>
      <c r="F52" s="8">
        <f t="shared" si="0"/>
        <v>191100</v>
      </c>
      <c r="G52" s="8">
        <v>191100</v>
      </c>
      <c r="H52" s="8"/>
      <c r="I52" s="8"/>
    </row>
    <row r="53" spans="1:9" ht="30.75" customHeight="1" thickBot="1">
      <c r="A53" s="7" t="s">
        <v>58</v>
      </c>
      <c r="B53" s="5" t="s">
        <v>15</v>
      </c>
      <c r="C53" s="5" t="s">
        <v>23</v>
      </c>
      <c r="D53" s="5" t="s">
        <v>59</v>
      </c>
      <c r="E53" s="5"/>
      <c r="F53" s="8">
        <f t="shared" si="0"/>
        <v>12000</v>
      </c>
      <c r="G53" s="8">
        <f>G54</f>
        <v>12000</v>
      </c>
      <c r="H53" s="8"/>
      <c r="I53" s="8"/>
    </row>
    <row r="54" spans="1:9" ht="69" customHeight="1" thickBot="1">
      <c r="A54" s="7" t="s">
        <v>94</v>
      </c>
      <c r="B54" s="5" t="s">
        <v>15</v>
      </c>
      <c r="C54" s="5" t="s">
        <v>23</v>
      </c>
      <c r="D54" s="5" t="s">
        <v>95</v>
      </c>
      <c r="E54" s="5"/>
      <c r="F54" s="8">
        <f t="shared" si="0"/>
        <v>12000</v>
      </c>
      <c r="G54" s="8">
        <f>G55</f>
        <v>12000</v>
      </c>
      <c r="H54" s="8"/>
      <c r="I54" s="8"/>
    </row>
    <row r="55" spans="1:9" ht="67.5" customHeight="1" thickBot="1">
      <c r="A55" s="7" t="s">
        <v>96</v>
      </c>
      <c r="B55" s="5" t="s">
        <v>15</v>
      </c>
      <c r="C55" s="5" t="s">
        <v>23</v>
      </c>
      <c r="D55" s="5" t="s">
        <v>95</v>
      </c>
      <c r="E55" s="5" t="s">
        <v>79</v>
      </c>
      <c r="F55" s="8">
        <f t="shared" si="0"/>
        <v>12000</v>
      </c>
      <c r="G55" s="8">
        <v>12000</v>
      </c>
      <c r="H55" s="8"/>
      <c r="I55" s="8"/>
    </row>
    <row r="56" spans="1:9" ht="15.75" customHeight="1" thickBot="1">
      <c r="A56" s="7" t="s">
        <v>17</v>
      </c>
      <c r="B56" s="5" t="s">
        <v>9</v>
      </c>
      <c r="C56" s="5"/>
      <c r="D56" s="5"/>
      <c r="E56" s="5"/>
      <c r="F56" s="8">
        <f t="shared" si="0"/>
        <v>19205200</v>
      </c>
      <c r="G56" s="8">
        <f>G57+G60+G68</f>
        <v>8201000</v>
      </c>
      <c r="H56" s="8"/>
      <c r="I56" s="8">
        <f>I57+I60+I68</f>
        <v>11004200</v>
      </c>
    </row>
    <row r="57" spans="1:9" ht="32.25" thickBot="1">
      <c r="A57" s="7" t="s">
        <v>92</v>
      </c>
      <c r="B57" s="5" t="s">
        <v>9</v>
      </c>
      <c r="C57" s="5" t="s">
        <v>10</v>
      </c>
      <c r="D57" s="5" t="s">
        <v>93</v>
      </c>
      <c r="E57" s="5"/>
      <c r="F57" s="8">
        <f t="shared" si="0"/>
        <v>700000</v>
      </c>
      <c r="G57" s="8">
        <f>G58</f>
        <v>700000</v>
      </c>
      <c r="H57" s="77"/>
      <c r="I57" s="77"/>
    </row>
    <row r="58" spans="1:9" ht="95.25" thickBot="1">
      <c r="A58" s="7" t="s">
        <v>237</v>
      </c>
      <c r="B58" s="5" t="s">
        <v>9</v>
      </c>
      <c r="C58" s="5" t="s">
        <v>10</v>
      </c>
      <c r="D58" s="5" t="s">
        <v>238</v>
      </c>
      <c r="E58" s="5"/>
      <c r="F58" s="8">
        <f t="shared" si="0"/>
        <v>700000</v>
      </c>
      <c r="G58" s="8">
        <f>G59</f>
        <v>700000</v>
      </c>
      <c r="H58" s="77"/>
      <c r="I58" s="77"/>
    </row>
    <row r="59" spans="1:9" ht="16.5" thickBot="1">
      <c r="A59" s="7" t="s">
        <v>239</v>
      </c>
      <c r="B59" s="5" t="s">
        <v>9</v>
      </c>
      <c r="C59" s="5" t="s">
        <v>10</v>
      </c>
      <c r="D59" s="5" t="s">
        <v>238</v>
      </c>
      <c r="E59" s="5" t="s">
        <v>219</v>
      </c>
      <c r="F59" s="8">
        <f t="shared" si="0"/>
        <v>700000</v>
      </c>
      <c r="G59" s="8">
        <v>700000</v>
      </c>
      <c r="H59" s="77"/>
      <c r="I59" s="77"/>
    </row>
    <row r="60" spans="1:9" ht="18" customHeight="1" thickBot="1">
      <c r="A60" s="7" t="s">
        <v>19</v>
      </c>
      <c r="B60" s="5" t="s">
        <v>9</v>
      </c>
      <c r="C60" s="5" t="s">
        <v>23</v>
      </c>
      <c r="D60" s="5"/>
      <c r="E60" s="5"/>
      <c r="F60" s="8">
        <f t="shared" si="0"/>
        <v>18255200</v>
      </c>
      <c r="G60" s="13">
        <f>G65</f>
        <v>7251000</v>
      </c>
      <c r="H60" s="13"/>
      <c r="I60" s="13">
        <f>I61</f>
        <v>11004200</v>
      </c>
    </row>
    <row r="61" spans="1:9" ht="15.75" customHeight="1" thickBot="1">
      <c r="A61" s="7" t="s">
        <v>99</v>
      </c>
      <c r="B61" s="5" t="s">
        <v>9</v>
      </c>
      <c r="C61" s="5" t="s">
        <v>23</v>
      </c>
      <c r="D61" s="5" t="s">
        <v>61</v>
      </c>
      <c r="E61" s="5"/>
      <c r="F61" s="8">
        <f t="shared" si="0"/>
        <v>11004200</v>
      </c>
      <c r="G61" s="13"/>
      <c r="H61" s="13"/>
      <c r="I61" s="13">
        <f>I62</f>
        <v>11004200</v>
      </c>
    </row>
    <row r="62" spans="1:9" ht="84.75" customHeight="1" thickBot="1">
      <c r="A62" s="7" t="s">
        <v>157</v>
      </c>
      <c r="B62" s="5" t="s">
        <v>9</v>
      </c>
      <c r="C62" s="5" t="s">
        <v>23</v>
      </c>
      <c r="D62" s="5" t="s">
        <v>156</v>
      </c>
      <c r="E62" s="5"/>
      <c r="F62" s="8">
        <f t="shared" si="0"/>
        <v>11004200</v>
      </c>
      <c r="G62" s="13"/>
      <c r="H62" s="13"/>
      <c r="I62" s="13">
        <f>I63</f>
        <v>11004200</v>
      </c>
    </row>
    <row r="63" spans="1:9" ht="34.5" customHeight="1" thickBot="1">
      <c r="A63" s="7" t="s">
        <v>180</v>
      </c>
      <c r="B63" s="5" t="s">
        <v>9</v>
      </c>
      <c r="C63" s="5" t="s">
        <v>23</v>
      </c>
      <c r="D63" s="5" t="s">
        <v>181</v>
      </c>
      <c r="E63" s="5"/>
      <c r="F63" s="8">
        <f t="shared" si="0"/>
        <v>11004200</v>
      </c>
      <c r="G63" s="13"/>
      <c r="H63" s="13"/>
      <c r="I63" s="13">
        <f>I64</f>
        <v>11004200</v>
      </c>
    </row>
    <row r="64" spans="1:9" ht="34.5" customHeight="1" thickBot="1">
      <c r="A64" s="7" t="s">
        <v>183</v>
      </c>
      <c r="B64" s="5" t="s">
        <v>9</v>
      </c>
      <c r="C64" s="5" t="s">
        <v>23</v>
      </c>
      <c r="D64" s="5" t="s">
        <v>181</v>
      </c>
      <c r="E64" s="5" t="s">
        <v>182</v>
      </c>
      <c r="F64" s="8">
        <f t="shared" si="0"/>
        <v>11004200</v>
      </c>
      <c r="G64" s="13"/>
      <c r="H64" s="4"/>
      <c r="I64" s="13">
        <v>11004200</v>
      </c>
    </row>
    <row r="65" spans="1:9" ht="33" customHeight="1" thickBot="1">
      <c r="A65" s="7" t="s">
        <v>92</v>
      </c>
      <c r="B65" s="5" t="s">
        <v>9</v>
      </c>
      <c r="C65" s="5" t="s">
        <v>23</v>
      </c>
      <c r="D65" s="5" t="s">
        <v>93</v>
      </c>
      <c r="E65" s="5"/>
      <c r="F65" s="8">
        <f t="shared" si="0"/>
        <v>7251000</v>
      </c>
      <c r="G65" s="13">
        <f>G66</f>
        <v>7251000</v>
      </c>
      <c r="H65" s="13"/>
      <c r="I65" s="13"/>
    </row>
    <row r="66" spans="1:9" ht="63.75" customHeight="1" thickBot="1">
      <c r="A66" s="7" t="s">
        <v>185</v>
      </c>
      <c r="B66" s="5" t="s">
        <v>9</v>
      </c>
      <c r="C66" s="5" t="s">
        <v>23</v>
      </c>
      <c r="D66" s="5" t="s">
        <v>184</v>
      </c>
      <c r="E66" s="5"/>
      <c r="F66" s="8">
        <f t="shared" si="0"/>
        <v>7251000</v>
      </c>
      <c r="G66" s="13">
        <f>G67</f>
        <v>7251000</v>
      </c>
      <c r="H66" s="13"/>
      <c r="I66" s="13"/>
    </row>
    <row r="67" spans="1:9" ht="35.25" customHeight="1" thickBot="1">
      <c r="A67" s="7" t="s">
        <v>183</v>
      </c>
      <c r="B67" s="5" t="s">
        <v>9</v>
      </c>
      <c r="C67" s="5" t="s">
        <v>23</v>
      </c>
      <c r="D67" s="5" t="s">
        <v>184</v>
      </c>
      <c r="E67" s="5" t="s">
        <v>182</v>
      </c>
      <c r="F67" s="8">
        <f t="shared" si="0"/>
        <v>7251000</v>
      </c>
      <c r="G67" s="13">
        <v>7251000</v>
      </c>
      <c r="H67" s="4"/>
      <c r="I67" s="13"/>
    </row>
    <row r="68" spans="1:9" ht="34.5" customHeight="1" thickBot="1">
      <c r="A68" s="7" t="s">
        <v>40</v>
      </c>
      <c r="B68" s="5" t="s">
        <v>9</v>
      </c>
      <c r="C68" s="5" t="s">
        <v>82</v>
      </c>
      <c r="D68" s="5"/>
      <c r="E68" s="5"/>
      <c r="F68" s="8">
        <f t="shared" si="0"/>
        <v>250000</v>
      </c>
      <c r="G68" s="16">
        <f>G69+G72</f>
        <v>250000</v>
      </c>
      <c r="H68" s="16"/>
      <c r="I68" s="16"/>
    </row>
    <row r="69" spans="1:11" ht="48" customHeight="1" thickBot="1">
      <c r="A69" s="7" t="s">
        <v>187</v>
      </c>
      <c r="B69" s="5" t="s">
        <v>9</v>
      </c>
      <c r="C69" s="5" t="s">
        <v>82</v>
      </c>
      <c r="D69" s="5" t="s">
        <v>188</v>
      </c>
      <c r="E69" s="5"/>
      <c r="F69" s="8">
        <f t="shared" si="0"/>
        <v>150000</v>
      </c>
      <c r="G69" s="16">
        <f>G70</f>
        <v>150000</v>
      </c>
      <c r="H69" s="16"/>
      <c r="I69" s="40"/>
      <c r="J69" s="41"/>
      <c r="K69" s="41"/>
    </row>
    <row r="70" spans="1:11" ht="34.5" customHeight="1" thickBot="1">
      <c r="A70" s="7" t="s">
        <v>189</v>
      </c>
      <c r="B70" s="5" t="s">
        <v>9</v>
      </c>
      <c r="C70" s="5" t="s">
        <v>82</v>
      </c>
      <c r="D70" s="5" t="s">
        <v>190</v>
      </c>
      <c r="E70" s="5"/>
      <c r="F70" s="8">
        <f t="shared" si="0"/>
        <v>150000</v>
      </c>
      <c r="G70" s="16">
        <f>G71</f>
        <v>150000</v>
      </c>
      <c r="H70" s="16"/>
      <c r="I70" s="40"/>
      <c r="J70" s="41"/>
      <c r="K70" s="41"/>
    </row>
    <row r="71" spans="1:11" ht="33" customHeight="1" thickBot="1">
      <c r="A71" s="7" t="s">
        <v>80</v>
      </c>
      <c r="B71" s="5" t="s">
        <v>9</v>
      </c>
      <c r="C71" s="5" t="s">
        <v>82</v>
      </c>
      <c r="D71" s="5" t="s">
        <v>190</v>
      </c>
      <c r="E71" s="5" t="s">
        <v>79</v>
      </c>
      <c r="F71" s="8">
        <f t="shared" si="0"/>
        <v>150000</v>
      </c>
      <c r="G71" s="16">
        <v>150000</v>
      </c>
      <c r="H71" s="16"/>
      <c r="I71" s="40"/>
      <c r="J71" s="41"/>
      <c r="K71" s="41"/>
    </row>
    <row r="72" spans="1:9" ht="39.75" customHeight="1" thickBot="1">
      <c r="A72" s="7" t="s">
        <v>92</v>
      </c>
      <c r="B72" s="5" t="s">
        <v>9</v>
      </c>
      <c r="C72" s="5" t="s">
        <v>82</v>
      </c>
      <c r="D72" s="5" t="s">
        <v>93</v>
      </c>
      <c r="E72" s="5"/>
      <c r="F72" s="8">
        <f t="shared" si="0"/>
        <v>100000</v>
      </c>
      <c r="G72" s="17">
        <f>G73</f>
        <v>100000</v>
      </c>
      <c r="H72" s="17"/>
      <c r="I72" s="17"/>
    </row>
    <row r="73" spans="1:9" ht="81.75" customHeight="1" thickBot="1">
      <c r="A73" s="7" t="s">
        <v>240</v>
      </c>
      <c r="B73" s="5" t="s">
        <v>9</v>
      </c>
      <c r="C73" s="5" t="s">
        <v>82</v>
      </c>
      <c r="D73" s="5" t="s">
        <v>241</v>
      </c>
      <c r="E73" s="5"/>
      <c r="F73" s="8">
        <f t="shared" si="0"/>
        <v>100000</v>
      </c>
      <c r="G73" s="17">
        <f>G74</f>
        <v>100000</v>
      </c>
      <c r="H73" s="17"/>
      <c r="I73" s="17"/>
    </row>
    <row r="74" spans="1:9" ht="15.75" customHeight="1" thickBot="1">
      <c r="A74" s="7" t="s">
        <v>97</v>
      </c>
      <c r="B74" s="5" t="s">
        <v>9</v>
      </c>
      <c r="C74" s="5" t="s">
        <v>82</v>
      </c>
      <c r="D74" s="5" t="s">
        <v>241</v>
      </c>
      <c r="E74" s="5" t="s">
        <v>219</v>
      </c>
      <c r="F74" s="8">
        <f t="shared" si="0"/>
        <v>100000</v>
      </c>
      <c r="G74" s="13">
        <v>100000</v>
      </c>
      <c r="H74" s="4"/>
      <c r="I74" s="13"/>
    </row>
    <row r="75" spans="1:9" ht="35.25" customHeight="1" thickBot="1">
      <c r="A75" s="7" t="s">
        <v>41</v>
      </c>
      <c r="B75" s="5" t="s">
        <v>10</v>
      </c>
      <c r="C75" s="5"/>
      <c r="D75" s="5"/>
      <c r="E75" s="5"/>
      <c r="F75" s="8">
        <f aca="true" t="shared" si="2" ref="F75:F138">G75+H75+I75</f>
        <v>349900</v>
      </c>
      <c r="G75" s="8">
        <f>G76</f>
        <v>349900</v>
      </c>
      <c r="H75" s="8"/>
      <c r="I75" s="8"/>
    </row>
    <row r="76" spans="1:9" ht="17.25" customHeight="1" thickBot="1">
      <c r="A76" s="7" t="s">
        <v>42</v>
      </c>
      <c r="B76" s="5" t="s">
        <v>10</v>
      </c>
      <c r="C76" s="5" t="s">
        <v>16</v>
      </c>
      <c r="D76" s="5"/>
      <c r="E76" s="5"/>
      <c r="F76" s="8">
        <f t="shared" si="2"/>
        <v>349900</v>
      </c>
      <c r="G76" s="8">
        <f>G77</f>
        <v>349900</v>
      </c>
      <c r="H76" s="8"/>
      <c r="I76" s="8"/>
    </row>
    <row r="77" spans="1:9" ht="32.25" customHeight="1" thickBot="1">
      <c r="A77" s="7" t="s">
        <v>92</v>
      </c>
      <c r="B77" s="5" t="s">
        <v>10</v>
      </c>
      <c r="C77" s="5" t="s">
        <v>16</v>
      </c>
      <c r="D77" s="5" t="s">
        <v>93</v>
      </c>
      <c r="E77" s="5"/>
      <c r="F77" s="8">
        <f t="shared" si="2"/>
        <v>349900</v>
      </c>
      <c r="G77" s="8">
        <f>G78</f>
        <v>349900</v>
      </c>
      <c r="H77" s="8"/>
      <c r="I77" s="8"/>
    </row>
    <row r="78" spans="1:9" ht="52.5" customHeight="1" thickBot="1">
      <c r="A78" s="7" t="s">
        <v>186</v>
      </c>
      <c r="B78" s="5" t="s">
        <v>10</v>
      </c>
      <c r="C78" s="5" t="s">
        <v>16</v>
      </c>
      <c r="D78" s="5" t="s">
        <v>165</v>
      </c>
      <c r="E78" s="5"/>
      <c r="F78" s="8">
        <f t="shared" si="2"/>
        <v>349900</v>
      </c>
      <c r="G78" s="8">
        <f>G79</f>
        <v>349900</v>
      </c>
      <c r="H78" s="8"/>
      <c r="I78" s="8"/>
    </row>
    <row r="79" spans="1:9" ht="19.5" customHeight="1" thickBot="1">
      <c r="A79" s="48" t="s">
        <v>158</v>
      </c>
      <c r="B79" s="5" t="s">
        <v>10</v>
      </c>
      <c r="C79" s="5" t="s">
        <v>16</v>
      </c>
      <c r="D79" s="5" t="s">
        <v>165</v>
      </c>
      <c r="E79" s="5" t="s">
        <v>98</v>
      </c>
      <c r="F79" s="8">
        <f t="shared" si="2"/>
        <v>349900</v>
      </c>
      <c r="G79" s="8">
        <f>G80+G81</f>
        <v>349900</v>
      </c>
      <c r="H79" s="8"/>
      <c r="I79" s="8"/>
    </row>
    <row r="80" spans="1:9" ht="36" customHeight="1" thickBot="1">
      <c r="A80" s="49" t="s">
        <v>242</v>
      </c>
      <c r="B80" s="5"/>
      <c r="C80" s="5"/>
      <c r="D80" s="5"/>
      <c r="E80" s="5"/>
      <c r="F80" s="8">
        <f t="shared" si="2"/>
        <v>250000</v>
      </c>
      <c r="G80" s="8">
        <v>250000</v>
      </c>
      <c r="H80" s="8"/>
      <c r="I80" s="8"/>
    </row>
    <row r="81" spans="1:9" ht="34.5" customHeight="1" thickBot="1">
      <c r="A81" s="76" t="s">
        <v>220</v>
      </c>
      <c r="B81" s="5" t="s">
        <v>10</v>
      </c>
      <c r="C81" s="5" t="s">
        <v>16</v>
      </c>
      <c r="D81" s="5" t="s">
        <v>165</v>
      </c>
      <c r="E81" s="5"/>
      <c r="F81" s="8">
        <f t="shared" si="2"/>
        <v>99900</v>
      </c>
      <c r="G81" s="8">
        <v>99900</v>
      </c>
      <c r="H81" s="8"/>
      <c r="I81" s="8"/>
    </row>
    <row r="82" spans="1:9" ht="21.75" customHeight="1" thickBot="1">
      <c r="A82" s="7" t="s">
        <v>20</v>
      </c>
      <c r="B82" s="5" t="s">
        <v>21</v>
      </c>
      <c r="C82" s="5"/>
      <c r="D82" s="5"/>
      <c r="E82" s="5"/>
      <c r="F82" s="8">
        <f t="shared" si="2"/>
        <v>128298389</v>
      </c>
      <c r="G82" s="8">
        <f>G83+G87+G96+G100</f>
        <v>50368700</v>
      </c>
      <c r="H82" s="8">
        <f>H83+H87+H96+H100</f>
        <v>8013752</v>
      </c>
      <c r="I82" s="8">
        <f>I83+I87+I96+I100</f>
        <v>69915937</v>
      </c>
    </row>
    <row r="83" spans="1:9" ht="15.75" customHeight="1" thickBot="1">
      <c r="A83" s="7" t="s">
        <v>43</v>
      </c>
      <c r="B83" s="5" t="s">
        <v>21</v>
      </c>
      <c r="C83" s="5" t="s">
        <v>8</v>
      </c>
      <c r="D83" s="5"/>
      <c r="E83" s="5"/>
      <c r="F83" s="8">
        <f t="shared" si="2"/>
        <v>20020400</v>
      </c>
      <c r="G83" s="8">
        <f aca="true" t="shared" si="3" ref="G83:H85">G84</f>
        <v>16735600</v>
      </c>
      <c r="H83" s="8">
        <f t="shared" si="3"/>
        <v>3284800</v>
      </c>
      <c r="I83" s="8"/>
    </row>
    <row r="84" spans="1:9" ht="18" customHeight="1" thickBot="1">
      <c r="A84" s="7" t="s">
        <v>44</v>
      </c>
      <c r="B84" s="5" t="s">
        <v>21</v>
      </c>
      <c r="C84" s="5" t="s">
        <v>8</v>
      </c>
      <c r="D84" s="5">
        <v>4200000</v>
      </c>
      <c r="E84" s="5"/>
      <c r="F84" s="8">
        <f t="shared" si="2"/>
        <v>20020400</v>
      </c>
      <c r="G84" s="8">
        <f t="shared" si="3"/>
        <v>16735600</v>
      </c>
      <c r="H84" s="8">
        <f t="shared" si="3"/>
        <v>3284800</v>
      </c>
      <c r="I84" s="8"/>
    </row>
    <row r="85" spans="1:9" ht="33" customHeight="1" thickBot="1">
      <c r="A85" s="7" t="s">
        <v>39</v>
      </c>
      <c r="B85" s="5" t="s">
        <v>21</v>
      </c>
      <c r="C85" s="5" t="s">
        <v>8</v>
      </c>
      <c r="D85" s="5" t="s">
        <v>100</v>
      </c>
      <c r="E85" s="5"/>
      <c r="F85" s="8">
        <f t="shared" si="2"/>
        <v>20020400</v>
      </c>
      <c r="G85" s="8">
        <f t="shared" si="3"/>
        <v>16735600</v>
      </c>
      <c r="H85" s="8">
        <f t="shared" si="3"/>
        <v>3284800</v>
      </c>
      <c r="I85" s="8"/>
    </row>
    <row r="86" spans="1:9" ht="30.75" customHeight="1" thickBot="1">
      <c r="A86" s="7" t="s">
        <v>89</v>
      </c>
      <c r="B86" s="5" t="s">
        <v>21</v>
      </c>
      <c r="C86" s="5" t="s">
        <v>8</v>
      </c>
      <c r="D86" s="5" t="s">
        <v>100</v>
      </c>
      <c r="E86" s="5" t="s">
        <v>90</v>
      </c>
      <c r="F86" s="8">
        <f t="shared" si="2"/>
        <v>20020400</v>
      </c>
      <c r="G86" s="8">
        <v>16735600</v>
      </c>
      <c r="H86" s="8">
        <v>3284800</v>
      </c>
      <c r="I86" s="8"/>
    </row>
    <row r="87" spans="1:9" ht="17.25" customHeight="1" thickBot="1">
      <c r="A87" s="7" t="s">
        <v>45</v>
      </c>
      <c r="B87" s="5" t="s">
        <v>21</v>
      </c>
      <c r="C87" s="5" t="s">
        <v>16</v>
      </c>
      <c r="D87" s="5"/>
      <c r="E87" s="5"/>
      <c r="F87" s="8">
        <f t="shared" si="2"/>
        <v>100011152</v>
      </c>
      <c r="G87" s="8">
        <f>G88+G94</f>
        <v>26267900</v>
      </c>
      <c r="H87" s="8">
        <f>H88+H94</f>
        <v>4728952</v>
      </c>
      <c r="I87" s="8">
        <f>I88+I94</f>
        <v>69014300</v>
      </c>
    </row>
    <row r="88" spans="1:9" ht="48.75" customHeight="1" thickBot="1">
      <c r="A88" s="7" t="s">
        <v>46</v>
      </c>
      <c r="B88" s="5" t="s">
        <v>21</v>
      </c>
      <c r="C88" s="5" t="s">
        <v>16</v>
      </c>
      <c r="D88" s="5">
        <v>4210000</v>
      </c>
      <c r="E88" s="5"/>
      <c r="F88" s="8">
        <f t="shared" si="2"/>
        <v>90847152</v>
      </c>
      <c r="G88" s="8">
        <f aca="true" t="shared" si="4" ref="G88:I89">G89</f>
        <v>18627900</v>
      </c>
      <c r="H88" s="8">
        <f t="shared" si="4"/>
        <v>3204952</v>
      </c>
      <c r="I88" s="8">
        <f t="shared" si="4"/>
        <v>69014300</v>
      </c>
    </row>
    <row r="89" spans="1:9" ht="31.5" customHeight="1" thickBot="1">
      <c r="A89" s="7" t="s">
        <v>39</v>
      </c>
      <c r="B89" s="5" t="s">
        <v>21</v>
      </c>
      <c r="C89" s="5" t="s">
        <v>16</v>
      </c>
      <c r="D89" s="5" t="s">
        <v>101</v>
      </c>
      <c r="E89" s="5"/>
      <c r="F89" s="8">
        <f t="shared" si="2"/>
        <v>90847152</v>
      </c>
      <c r="G89" s="21">
        <f t="shared" si="4"/>
        <v>18627900</v>
      </c>
      <c r="H89" s="21">
        <f t="shared" si="4"/>
        <v>3204952</v>
      </c>
      <c r="I89" s="21">
        <f t="shared" si="4"/>
        <v>69014300</v>
      </c>
    </row>
    <row r="90" spans="1:9" ht="31.5" customHeight="1" thickBot="1">
      <c r="A90" s="7" t="s">
        <v>89</v>
      </c>
      <c r="B90" s="5" t="s">
        <v>21</v>
      </c>
      <c r="C90" s="5" t="s">
        <v>16</v>
      </c>
      <c r="D90" s="5" t="s">
        <v>101</v>
      </c>
      <c r="E90" s="5" t="s">
        <v>90</v>
      </c>
      <c r="F90" s="8">
        <f t="shared" si="2"/>
        <v>90847152</v>
      </c>
      <c r="G90" s="8">
        <v>18627900</v>
      </c>
      <c r="H90" s="8">
        <v>3204952</v>
      </c>
      <c r="I90" s="8">
        <f>I91</f>
        <v>69014300</v>
      </c>
    </row>
    <row r="91" spans="1:9" s="63" customFormat="1" ht="18.75" customHeight="1" thickBot="1">
      <c r="A91" s="59" t="s">
        <v>216</v>
      </c>
      <c r="B91" s="59"/>
      <c r="C91" s="1"/>
      <c r="D91" s="60"/>
      <c r="E91" s="61"/>
      <c r="F91" s="8">
        <f t="shared" si="2"/>
        <v>69014300</v>
      </c>
      <c r="G91" s="61"/>
      <c r="H91" s="61"/>
      <c r="I91" s="62">
        <v>69014300</v>
      </c>
    </row>
    <row r="92" spans="1:9" s="63" customFormat="1" ht="19.5" customHeight="1" thickBot="1">
      <c r="A92" s="1" t="s">
        <v>217</v>
      </c>
      <c r="B92" s="59"/>
      <c r="C92" s="1"/>
      <c r="D92" s="60"/>
      <c r="E92" s="61"/>
      <c r="F92" s="8">
        <f t="shared" si="2"/>
        <v>276500</v>
      </c>
      <c r="G92" s="61">
        <v>276500</v>
      </c>
      <c r="H92" s="61"/>
      <c r="I92" s="62"/>
    </row>
    <row r="93" spans="1:9" s="63" customFormat="1" ht="31.5" customHeight="1" thickBot="1">
      <c r="A93" s="1" t="s">
        <v>243</v>
      </c>
      <c r="B93" s="1"/>
      <c r="C93" s="68"/>
      <c r="D93" s="78"/>
      <c r="E93" s="51"/>
      <c r="F93" s="8">
        <f t="shared" si="2"/>
        <v>801000</v>
      </c>
      <c r="G93" s="51">
        <v>801000</v>
      </c>
      <c r="H93" s="51"/>
      <c r="I93" s="62"/>
    </row>
    <row r="94" spans="1:9" ht="33.75" customHeight="1" thickBot="1">
      <c r="A94" s="7" t="s">
        <v>39</v>
      </c>
      <c r="B94" s="5" t="s">
        <v>21</v>
      </c>
      <c r="C94" s="5" t="s">
        <v>16</v>
      </c>
      <c r="D94" s="5" t="s">
        <v>102</v>
      </c>
      <c r="E94" s="5"/>
      <c r="F94" s="8">
        <f t="shared" si="2"/>
        <v>9164000</v>
      </c>
      <c r="G94" s="8">
        <f>G95</f>
        <v>7640000</v>
      </c>
      <c r="H94" s="8">
        <f>H95</f>
        <v>1524000</v>
      </c>
      <c r="I94" s="46"/>
    </row>
    <row r="95" spans="1:9" ht="33.75" customHeight="1" thickBot="1">
      <c r="A95" s="7" t="s">
        <v>89</v>
      </c>
      <c r="B95" s="5" t="s">
        <v>21</v>
      </c>
      <c r="C95" s="5" t="s">
        <v>16</v>
      </c>
      <c r="D95" s="5" t="s">
        <v>102</v>
      </c>
      <c r="E95" s="5" t="s">
        <v>90</v>
      </c>
      <c r="F95" s="8">
        <f t="shared" si="2"/>
        <v>9164000</v>
      </c>
      <c r="G95" s="8">
        <v>7640000</v>
      </c>
      <c r="H95" s="45">
        <v>1524000</v>
      </c>
      <c r="I95" s="47"/>
    </row>
    <row r="96" spans="1:9" ht="31.5" customHeight="1" thickBot="1">
      <c r="A96" s="7" t="s">
        <v>22</v>
      </c>
      <c r="B96" s="5" t="s">
        <v>21</v>
      </c>
      <c r="C96" s="5" t="s">
        <v>21</v>
      </c>
      <c r="D96" s="5"/>
      <c r="E96" s="5"/>
      <c r="F96" s="8">
        <f t="shared" si="2"/>
        <v>59000</v>
      </c>
      <c r="G96" s="8">
        <f>G97</f>
        <v>59000</v>
      </c>
      <c r="H96" s="8"/>
      <c r="I96" s="8"/>
    </row>
    <row r="97" spans="1:9" ht="32.25" customHeight="1" thickBot="1">
      <c r="A97" s="7" t="s">
        <v>92</v>
      </c>
      <c r="B97" s="5" t="s">
        <v>21</v>
      </c>
      <c r="C97" s="5" t="s">
        <v>21</v>
      </c>
      <c r="D97" s="5" t="s">
        <v>93</v>
      </c>
      <c r="E97" s="5"/>
      <c r="F97" s="8">
        <f t="shared" si="2"/>
        <v>59000</v>
      </c>
      <c r="G97" s="8">
        <f>G98</f>
        <v>59000</v>
      </c>
      <c r="H97" s="8"/>
      <c r="I97" s="8"/>
    </row>
    <row r="98" spans="1:9" ht="48.75" customHeight="1" thickBot="1">
      <c r="A98" s="7" t="s">
        <v>166</v>
      </c>
      <c r="B98" s="5" t="s">
        <v>21</v>
      </c>
      <c r="C98" s="5" t="s">
        <v>21</v>
      </c>
      <c r="D98" s="5" t="s">
        <v>167</v>
      </c>
      <c r="E98" s="5"/>
      <c r="F98" s="8">
        <f t="shared" si="2"/>
        <v>59000</v>
      </c>
      <c r="G98" s="8">
        <f>G99</f>
        <v>59000</v>
      </c>
      <c r="H98" s="8"/>
      <c r="I98" s="8"/>
    </row>
    <row r="99" spans="1:9" ht="50.25" customHeight="1" thickBot="1">
      <c r="A99" s="7" t="s">
        <v>163</v>
      </c>
      <c r="B99" s="5" t="s">
        <v>21</v>
      </c>
      <c r="C99" s="5" t="s">
        <v>21</v>
      </c>
      <c r="D99" s="5" t="s">
        <v>167</v>
      </c>
      <c r="E99" s="5" t="s">
        <v>164</v>
      </c>
      <c r="F99" s="8">
        <f t="shared" si="2"/>
        <v>59000</v>
      </c>
      <c r="G99" s="8">
        <v>59000</v>
      </c>
      <c r="H99" s="8"/>
      <c r="I99" s="8"/>
    </row>
    <row r="100" spans="1:9" ht="30.75" customHeight="1" thickBot="1">
      <c r="A100" s="7" t="s">
        <v>47</v>
      </c>
      <c r="B100" s="5" t="s">
        <v>21</v>
      </c>
      <c r="C100" s="5" t="s">
        <v>23</v>
      </c>
      <c r="D100" s="5"/>
      <c r="E100" s="5"/>
      <c r="F100" s="8">
        <f t="shared" si="2"/>
        <v>8207837</v>
      </c>
      <c r="G100" s="8">
        <f>G101+G104+G107</f>
        <v>7306200</v>
      </c>
      <c r="H100" s="8"/>
      <c r="I100" s="8">
        <f>I107</f>
        <v>901637</v>
      </c>
    </row>
    <row r="101" spans="1:9" ht="81.75" customHeight="1" thickBot="1">
      <c r="A101" s="7" t="s">
        <v>154</v>
      </c>
      <c r="B101" s="5" t="s">
        <v>21</v>
      </c>
      <c r="C101" s="5" t="s">
        <v>23</v>
      </c>
      <c r="D101" s="5" t="s">
        <v>76</v>
      </c>
      <c r="E101" s="5"/>
      <c r="F101" s="8">
        <f t="shared" si="2"/>
        <v>742000</v>
      </c>
      <c r="G101" s="46">
        <f>G102</f>
        <v>742000</v>
      </c>
      <c r="H101" s="46"/>
      <c r="I101" s="8"/>
    </row>
    <row r="102" spans="1:9" ht="19.5" customHeight="1" thickBot="1">
      <c r="A102" s="7" t="s">
        <v>34</v>
      </c>
      <c r="B102" s="5" t="s">
        <v>21</v>
      </c>
      <c r="C102" s="5" t="s">
        <v>23</v>
      </c>
      <c r="D102" s="5" t="s">
        <v>77</v>
      </c>
      <c r="E102" s="5"/>
      <c r="F102" s="8">
        <f t="shared" si="2"/>
        <v>742000</v>
      </c>
      <c r="G102" s="51">
        <f>G103</f>
        <v>742000</v>
      </c>
      <c r="H102" s="50"/>
      <c r="I102" s="13"/>
    </row>
    <row r="103" spans="1:9" ht="33.75" customHeight="1" thickBot="1">
      <c r="A103" s="7" t="s">
        <v>80</v>
      </c>
      <c r="B103" s="5" t="s">
        <v>21</v>
      </c>
      <c r="C103" s="5" t="s">
        <v>23</v>
      </c>
      <c r="D103" s="5" t="s">
        <v>77</v>
      </c>
      <c r="E103" s="15" t="s">
        <v>79</v>
      </c>
      <c r="F103" s="8">
        <f t="shared" si="2"/>
        <v>742000</v>
      </c>
      <c r="G103" s="51">
        <v>742000</v>
      </c>
      <c r="H103" s="50"/>
      <c r="I103" s="8"/>
    </row>
    <row r="104" spans="1:9" ht="102" customHeight="1" thickBot="1">
      <c r="A104" s="7" t="s">
        <v>103</v>
      </c>
      <c r="B104" s="5" t="s">
        <v>21</v>
      </c>
      <c r="C104" s="5" t="s">
        <v>23</v>
      </c>
      <c r="D104" s="5">
        <v>4520000</v>
      </c>
      <c r="E104" s="5"/>
      <c r="F104" s="8">
        <f t="shared" si="2"/>
        <v>6564200</v>
      </c>
      <c r="G104" s="8">
        <f>G105</f>
        <v>6564200</v>
      </c>
      <c r="H104" s="8"/>
      <c r="I104" s="8"/>
    </row>
    <row r="105" spans="1:9" ht="34.5" customHeight="1" thickBot="1">
      <c r="A105" s="7" t="s">
        <v>39</v>
      </c>
      <c r="B105" s="5" t="s">
        <v>21</v>
      </c>
      <c r="C105" s="5" t="s">
        <v>23</v>
      </c>
      <c r="D105" s="5" t="s">
        <v>104</v>
      </c>
      <c r="E105" s="5"/>
      <c r="F105" s="8">
        <f t="shared" si="2"/>
        <v>6564200</v>
      </c>
      <c r="G105" s="8">
        <f>G106</f>
        <v>6564200</v>
      </c>
      <c r="H105" s="8"/>
      <c r="I105" s="8"/>
    </row>
    <row r="106" spans="1:9" ht="34.5" customHeight="1" thickBot="1">
      <c r="A106" s="7" t="s">
        <v>89</v>
      </c>
      <c r="B106" s="5" t="s">
        <v>21</v>
      </c>
      <c r="C106" s="5" t="s">
        <v>23</v>
      </c>
      <c r="D106" s="5" t="s">
        <v>104</v>
      </c>
      <c r="E106" s="5" t="s">
        <v>90</v>
      </c>
      <c r="F106" s="8">
        <f t="shared" si="2"/>
        <v>6564200</v>
      </c>
      <c r="G106" s="8">
        <v>6564200</v>
      </c>
      <c r="H106" s="8"/>
      <c r="I106" s="8"/>
    </row>
    <row r="107" spans="1:9" ht="32.25" thickBot="1">
      <c r="A107" s="49" t="s">
        <v>252</v>
      </c>
      <c r="B107" s="5" t="s">
        <v>21</v>
      </c>
      <c r="C107" s="5" t="s">
        <v>23</v>
      </c>
      <c r="D107" s="5" t="s">
        <v>253</v>
      </c>
      <c r="E107" s="5"/>
      <c r="F107" s="8">
        <f t="shared" si="2"/>
        <v>901637</v>
      </c>
      <c r="G107" s="8"/>
      <c r="H107" s="8"/>
      <c r="I107" s="8">
        <f>I108</f>
        <v>901637</v>
      </c>
    </row>
    <row r="108" spans="1:9" ht="79.5" thickBot="1">
      <c r="A108" s="49" t="s">
        <v>254</v>
      </c>
      <c r="B108" s="5" t="s">
        <v>21</v>
      </c>
      <c r="C108" s="5" t="s">
        <v>23</v>
      </c>
      <c r="D108" s="5" t="s">
        <v>255</v>
      </c>
      <c r="E108" s="5"/>
      <c r="F108" s="8">
        <f t="shared" si="2"/>
        <v>901637</v>
      </c>
      <c r="G108" s="8"/>
      <c r="H108" s="8"/>
      <c r="I108" s="8">
        <f>I109</f>
        <v>901637</v>
      </c>
    </row>
    <row r="109" spans="1:9" ht="21.75" customHeight="1" thickBot="1">
      <c r="A109" s="7" t="s">
        <v>256</v>
      </c>
      <c r="B109" s="5" t="s">
        <v>21</v>
      </c>
      <c r="C109" s="5" t="s">
        <v>23</v>
      </c>
      <c r="D109" s="5" t="s">
        <v>255</v>
      </c>
      <c r="E109" s="5" t="s">
        <v>90</v>
      </c>
      <c r="F109" s="8">
        <f t="shared" si="2"/>
        <v>901637</v>
      </c>
      <c r="G109" s="8"/>
      <c r="H109" s="8"/>
      <c r="I109" s="8">
        <v>901637</v>
      </c>
    </row>
    <row r="110" spans="1:9" ht="53.25" customHeight="1" thickBot="1">
      <c r="A110" s="7" t="s">
        <v>64</v>
      </c>
      <c r="B110" s="5" t="s">
        <v>18</v>
      </c>
      <c r="C110" s="5"/>
      <c r="D110" s="5"/>
      <c r="E110" s="5"/>
      <c r="F110" s="8">
        <f t="shared" si="2"/>
        <v>5806800</v>
      </c>
      <c r="G110" s="8">
        <f>G111</f>
        <v>5656800</v>
      </c>
      <c r="H110" s="8">
        <f>H111</f>
        <v>150000</v>
      </c>
      <c r="I110" s="8"/>
    </row>
    <row r="111" spans="1:9" ht="18.75" customHeight="1" thickBot="1">
      <c r="A111" s="7" t="s">
        <v>48</v>
      </c>
      <c r="B111" s="5" t="s">
        <v>18</v>
      </c>
      <c r="C111" s="5" t="s">
        <v>8</v>
      </c>
      <c r="D111" s="5"/>
      <c r="E111" s="5"/>
      <c r="F111" s="8">
        <f t="shared" si="2"/>
        <v>5806800</v>
      </c>
      <c r="G111" s="8">
        <f>G112+G115+G118+G121+G124</f>
        <v>5656800</v>
      </c>
      <c r="H111" s="8">
        <f>H112+H115+H118+H121+H124</f>
        <v>150000</v>
      </c>
      <c r="I111" s="8"/>
    </row>
    <row r="112" spans="1:9" ht="50.25" customHeight="1" thickBot="1">
      <c r="A112" s="7" t="s">
        <v>149</v>
      </c>
      <c r="B112" s="5" t="s">
        <v>18</v>
      </c>
      <c r="C112" s="5" t="s">
        <v>8</v>
      </c>
      <c r="D112" s="5" t="s">
        <v>105</v>
      </c>
      <c r="E112" s="5"/>
      <c r="F112" s="8">
        <f t="shared" si="2"/>
        <v>2350000</v>
      </c>
      <c r="G112" s="8">
        <f>G113</f>
        <v>2300000</v>
      </c>
      <c r="H112" s="8">
        <f>H113</f>
        <v>50000</v>
      </c>
      <c r="I112" s="8"/>
    </row>
    <row r="113" spans="1:9" ht="31.5" customHeight="1" thickBot="1">
      <c r="A113" s="7" t="s">
        <v>39</v>
      </c>
      <c r="B113" s="5" t="s">
        <v>18</v>
      </c>
      <c r="C113" s="5" t="s">
        <v>8</v>
      </c>
      <c r="D113" s="5" t="s">
        <v>106</v>
      </c>
      <c r="E113" s="5"/>
      <c r="F113" s="8">
        <f t="shared" si="2"/>
        <v>2350000</v>
      </c>
      <c r="G113" s="8">
        <f>G114</f>
        <v>2300000</v>
      </c>
      <c r="H113" s="8">
        <f>H114</f>
        <v>50000</v>
      </c>
      <c r="I113" s="8"/>
    </row>
    <row r="114" spans="1:9" ht="35.25" customHeight="1" thickBot="1">
      <c r="A114" s="7" t="s">
        <v>89</v>
      </c>
      <c r="B114" s="5" t="s">
        <v>18</v>
      </c>
      <c r="C114" s="5" t="s">
        <v>8</v>
      </c>
      <c r="D114" s="5" t="s">
        <v>106</v>
      </c>
      <c r="E114" s="5" t="s">
        <v>90</v>
      </c>
      <c r="F114" s="8">
        <f t="shared" si="2"/>
        <v>2350000</v>
      </c>
      <c r="G114" s="8">
        <v>2300000</v>
      </c>
      <c r="H114" s="8">
        <v>50000</v>
      </c>
      <c r="I114" s="8"/>
    </row>
    <row r="115" spans="1:9" ht="19.5" customHeight="1" thickBot="1">
      <c r="A115" s="7" t="s">
        <v>107</v>
      </c>
      <c r="B115" s="5" t="s">
        <v>18</v>
      </c>
      <c r="C115" s="5" t="s">
        <v>8</v>
      </c>
      <c r="D115" s="5" t="s">
        <v>108</v>
      </c>
      <c r="E115" s="5"/>
      <c r="F115" s="8">
        <f t="shared" si="2"/>
        <v>520000</v>
      </c>
      <c r="G115" s="8">
        <f>G116</f>
        <v>520000</v>
      </c>
      <c r="H115" s="8"/>
      <c r="I115" s="8"/>
    </row>
    <row r="116" spans="1:9" ht="33" customHeight="1" thickBot="1">
      <c r="A116" s="7" t="s">
        <v>39</v>
      </c>
      <c r="B116" s="5" t="s">
        <v>18</v>
      </c>
      <c r="C116" s="5" t="s">
        <v>8</v>
      </c>
      <c r="D116" s="5" t="s">
        <v>109</v>
      </c>
      <c r="E116" s="5"/>
      <c r="F116" s="8">
        <f t="shared" si="2"/>
        <v>520000</v>
      </c>
      <c r="G116" s="8">
        <f>G117</f>
        <v>520000</v>
      </c>
      <c r="H116" s="8"/>
      <c r="I116" s="8"/>
    </row>
    <row r="117" spans="1:9" ht="33" customHeight="1" thickBot="1">
      <c r="A117" s="7" t="s">
        <v>89</v>
      </c>
      <c r="B117" s="5" t="s">
        <v>18</v>
      </c>
      <c r="C117" s="5" t="s">
        <v>8</v>
      </c>
      <c r="D117" s="5" t="s">
        <v>109</v>
      </c>
      <c r="E117" s="5" t="s">
        <v>90</v>
      </c>
      <c r="F117" s="8">
        <f t="shared" si="2"/>
        <v>520000</v>
      </c>
      <c r="G117" s="8">
        <v>520000</v>
      </c>
      <c r="H117" s="8"/>
      <c r="I117" s="8"/>
    </row>
    <row r="118" spans="1:9" ht="18.75" customHeight="1" thickBot="1">
      <c r="A118" s="7" t="s">
        <v>110</v>
      </c>
      <c r="B118" s="5" t="s">
        <v>18</v>
      </c>
      <c r="C118" s="5" t="s">
        <v>8</v>
      </c>
      <c r="D118" s="5" t="s">
        <v>111</v>
      </c>
      <c r="E118" s="5"/>
      <c r="F118" s="8">
        <f t="shared" si="2"/>
        <v>2360000</v>
      </c>
      <c r="G118" s="8">
        <f>G119</f>
        <v>2310000</v>
      </c>
      <c r="H118" s="8">
        <f>H119</f>
        <v>50000</v>
      </c>
      <c r="I118" s="8"/>
    </row>
    <row r="119" spans="1:9" ht="34.5" customHeight="1" thickBot="1">
      <c r="A119" s="7" t="s">
        <v>39</v>
      </c>
      <c r="B119" s="5" t="s">
        <v>18</v>
      </c>
      <c r="C119" s="5" t="s">
        <v>8</v>
      </c>
      <c r="D119" s="5" t="s">
        <v>112</v>
      </c>
      <c r="E119" s="5"/>
      <c r="F119" s="8">
        <f t="shared" si="2"/>
        <v>2360000</v>
      </c>
      <c r="G119" s="8">
        <f>G120</f>
        <v>2310000</v>
      </c>
      <c r="H119" s="8">
        <f>H120</f>
        <v>50000</v>
      </c>
      <c r="I119" s="8"/>
    </row>
    <row r="120" spans="1:9" ht="34.5" customHeight="1" thickBot="1">
      <c r="A120" s="7" t="s">
        <v>89</v>
      </c>
      <c r="B120" s="5" t="s">
        <v>18</v>
      </c>
      <c r="C120" s="5" t="s">
        <v>8</v>
      </c>
      <c r="D120" s="5" t="s">
        <v>112</v>
      </c>
      <c r="E120" s="5" t="s">
        <v>90</v>
      </c>
      <c r="F120" s="8">
        <f t="shared" si="2"/>
        <v>2360000</v>
      </c>
      <c r="G120" s="8">
        <v>2310000</v>
      </c>
      <c r="H120" s="8">
        <v>50000</v>
      </c>
      <c r="I120" s="8"/>
    </row>
    <row r="121" spans="1:9" ht="49.5" customHeight="1" thickBot="1">
      <c r="A121" s="7" t="s">
        <v>160</v>
      </c>
      <c r="B121" s="5" t="s">
        <v>18</v>
      </c>
      <c r="C121" s="5" t="s">
        <v>8</v>
      </c>
      <c r="D121" s="5" t="s">
        <v>161</v>
      </c>
      <c r="E121" s="5"/>
      <c r="F121" s="8">
        <f t="shared" si="2"/>
        <v>426800</v>
      </c>
      <c r="G121" s="8">
        <f>G122</f>
        <v>376800</v>
      </c>
      <c r="H121" s="8">
        <f>H122</f>
        <v>50000</v>
      </c>
      <c r="I121" s="8"/>
    </row>
    <row r="122" spans="1:9" ht="34.5" customHeight="1" thickBot="1">
      <c r="A122" s="7" t="s">
        <v>39</v>
      </c>
      <c r="B122" s="5" t="s">
        <v>18</v>
      </c>
      <c r="C122" s="5" t="s">
        <v>8</v>
      </c>
      <c r="D122" s="5" t="s">
        <v>162</v>
      </c>
      <c r="E122" s="5"/>
      <c r="F122" s="8">
        <f t="shared" si="2"/>
        <v>426800</v>
      </c>
      <c r="G122" s="8">
        <f>G123</f>
        <v>376800</v>
      </c>
      <c r="H122" s="8">
        <f>H123</f>
        <v>50000</v>
      </c>
      <c r="I122" s="8"/>
    </row>
    <row r="123" spans="1:9" ht="34.5" customHeight="1" thickBot="1">
      <c r="A123" s="7" t="s">
        <v>89</v>
      </c>
      <c r="B123" s="5" t="s">
        <v>18</v>
      </c>
      <c r="C123" s="5" t="s">
        <v>8</v>
      </c>
      <c r="D123" s="5" t="s">
        <v>162</v>
      </c>
      <c r="E123" s="5" t="s">
        <v>90</v>
      </c>
      <c r="F123" s="8">
        <f t="shared" si="2"/>
        <v>426800</v>
      </c>
      <c r="G123" s="8">
        <v>376800</v>
      </c>
      <c r="H123" s="8">
        <v>50000</v>
      </c>
      <c r="I123" s="8"/>
    </row>
    <row r="124" spans="1:9" ht="48.75" customHeight="1" thickBot="1">
      <c r="A124" s="7" t="s">
        <v>49</v>
      </c>
      <c r="B124" s="5" t="s">
        <v>18</v>
      </c>
      <c r="C124" s="5" t="s">
        <v>8</v>
      </c>
      <c r="D124" s="5">
        <v>4500000</v>
      </c>
      <c r="E124" s="5"/>
      <c r="F124" s="8">
        <f t="shared" si="2"/>
        <v>150000</v>
      </c>
      <c r="G124" s="8">
        <f>G125</f>
        <v>150000</v>
      </c>
      <c r="H124" s="8"/>
      <c r="I124" s="8"/>
    </row>
    <row r="125" spans="1:9" ht="47.25" customHeight="1" thickBot="1">
      <c r="A125" s="7" t="s">
        <v>50</v>
      </c>
      <c r="B125" s="5" t="s">
        <v>18</v>
      </c>
      <c r="C125" s="5" t="s">
        <v>8</v>
      </c>
      <c r="D125" s="5" t="s">
        <v>113</v>
      </c>
      <c r="E125" s="5"/>
      <c r="F125" s="8">
        <f t="shared" si="2"/>
        <v>150000</v>
      </c>
      <c r="G125" s="8">
        <f>G126</f>
        <v>150000</v>
      </c>
      <c r="H125" s="8"/>
      <c r="I125" s="8"/>
    </row>
    <row r="126" spans="1:9" ht="33" customHeight="1" thickBot="1">
      <c r="A126" s="7" t="s">
        <v>89</v>
      </c>
      <c r="B126" s="5" t="s">
        <v>18</v>
      </c>
      <c r="C126" s="5" t="s">
        <v>8</v>
      </c>
      <c r="D126" s="5" t="s">
        <v>113</v>
      </c>
      <c r="E126" s="5" t="s">
        <v>85</v>
      </c>
      <c r="F126" s="8">
        <f t="shared" si="2"/>
        <v>150000</v>
      </c>
      <c r="G126" s="8">
        <v>150000</v>
      </c>
      <c r="H126" s="8"/>
      <c r="I126" s="8"/>
    </row>
    <row r="127" spans="1:9" ht="51.75" customHeight="1" thickBot="1">
      <c r="A127" s="7" t="s">
        <v>115</v>
      </c>
      <c r="B127" s="5" t="s">
        <v>23</v>
      </c>
      <c r="C127" s="5"/>
      <c r="D127" s="5"/>
      <c r="E127" s="5"/>
      <c r="F127" s="77">
        <f t="shared" si="2"/>
        <v>52504669.2</v>
      </c>
      <c r="G127" s="8">
        <f>G128+G132+G144+G148+G152+G159</f>
        <v>41931200</v>
      </c>
      <c r="H127" s="8">
        <f>H128+H132+H144+H148+H152+H159</f>
        <v>3500000</v>
      </c>
      <c r="I127" s="77">
        <f>I128+I132+I144+I148+I152+I159</f>
        <v>7073469.2</v>
      </c>
    </row>
    <row r="128" spans="1:9" ht="16.5" customHeight="1" thickBot="1">
      <c r="A128" s="7" t="s">
        <v>114</v>
      </c>
      <c r="B128" s="5" t="s">
        <v>23</v>
      </c>
      <c r="C128" s="5" t="s">
        <v>8</v>
      </c>
      <c r="D128" s="5"/>
      <c r="E128" s="5"/>
      <c r="F128" s="8">
        <f t="shared" si="2"/>
        <v>15376800</v>
      </c>
      <c r="G128" s="8">
        <f aca="true" t="shared" si="5" ref="G128:H130">G129</f>
        <v>14450000</v>
      </c>
      <c r="H128" s="8">
        <f t="shared" si="5"/>
        <v>926800</v>
      </c>
      <c r="I128" s="8"/>
    </row>
    <row r="129" spans="1:9" ht="32.25" customHeight="1" thickBot="1">
      <c r="A129" s="7" t="s">
        <v>65</v>
      </c>
      <c r="B129" s="5" t="s">
        <v>23</v>
      </c>
      <c r="C129" s="5" t="s">
        <v>8</v>
      </c>
      <c r="D129" s="5">
        <v>4700000</v>
      </c>
      <c r="E129" s="5"/>
      <c r="F129" s="8">
        <f t="shared" si="2"/>
        <v>15376800</v>
      </c>
      <c r="G129" s="43">
        <f t="shared" si="5"/>
        <v>14450000</v>
      </c>
      <c r="H129" s="43">
        <f t="shared" si="5"/>
        <v>926800</v>
      </c>
      <c r="I129" s="44"/>
    </row>
    <row r="130" spans="1:9" ht="32.25" customHeight="1" thickBot="1">
      <c r="A130" s="7" t="s">
        <v>39</v>
      </c>
      <c r="B130" s="5" t="s">
        <v>23</v>
      </c>
      <c r="C130" s="5" t="s">
        <v>8</v>
      </c>
      <c r="D130" s="5" t="s">
        <v>116</v>
      </c>
      <c r="E130" s="5"/>
      <c r="F130" s="8">
        <f t="shared" si="2"/>
        <v>15376800</v>
      </c>
      <c r="G130" s="8">
        <f t="shared" si="5"/>
        <v>14450000</v>
      </c>
      <c r="H130" s="8">
        <f t="shared" si="5"/>
        <v>926800</v>
      </c>
      <c r="I130" s="8"/>
    </row>
    <row r="131" spans="1:9" ht="32.25" customHeight="1" thickBot="1">
      <c r="A131" s="7" t="s">
        <v>89</v>
      </c>
      <c r="B131" s="5" t="s">
        <v>23</v>
      </c>
      <c r="C131" s="5" t="s">
        <v>8</v>
      </c>
      <c r="D131" s="5" t="s">
        <v>116</v>
      </c>
      <c r="E131" s="5" t="s">
        <v>90</v>
      </c>
      <c r="F131" s="8">
        <f t="shared" si="2"/>
        <v>15376800</v>
      </c>
      <c r="G131" s="8">
        <v>14450000</v>
      </c>
      <c r="H131" s="8">
        <v>926800</v>
      </c>
      <c r="I131" s="8"/>
    </row>
    <row r="132" spans="1:9" ht="19.5" customHeight="1" thickBot="1">
      <c r="A132" s="7" t="s">
        <v>117</v>
      </c>
      <c r="B132" s="5" t="s">
        <v>23</v>
      </c>
      <c r="C132" s="5" t="s">
        <v>16</v>
      </c>
      <c r="D132" s="5"/>
      <c r="E132" s="5"/>
      <c r="F132" s="8">
        <f t="shared" si="2"/>
        <v>27144900</v>
      </c>
      <c r="G132" s="8">
        <f>G133+G136+G139</f>
        <v>17613000</v>
      </c>
      <c r="H132" s="8">
        <f>H133+H136</f>
        <v>2573200</v>
      </c>
      <c r="I132" s="8">
        <f>I139</f>
        <v>6958700</v>
      </c>
    </row>
    <row r="133" spans="1:9" ht="32.25" customHeight="1" thickBot="1">
      <c r="A133" s="7" t="s">
        <v>65</v>
      </c>
      <c r="B133" s="5" t="s">
        <v>23</v>
      </c>
      <c r="C133" s="5" t="s">
        <v>16</v>
      </c>
      <c r="D133" s="5">
        <v>4700000</v>
      </c>
      <c r="E133" s="5"/>
      <c r="F133" s="8">
        <f t="shared" si="2"/>
        <v>15589200</v>
      </c>
      <c r="G133" s="21">
        <f>G134</f>
        <v>13016000</v>
      </c>
      <c r="H133" s="21">
        <f>H134</f>
        <v>2573200</v>
      </c>
      <c r="I133" s="35"/>
    </row>
    <row r="134" spans="1:9" ht="32.25" customHeight="1" thickBot="1">
      <c r="A134" s="7" t="s">
        <v>39</v>
      </c>
      <c r="B134" s="5" t="s">
        <v>23</v>
      </c>
      <c r="C134" s="5" t="s">
        <v>16</v>
      </c>
      <c r="D134" s="5" t="s">
        <v>116</v>
      </c>
      <c r="E134" s="5"/>
      <c r="F134" s="8">
        <f t="shared" si="2"/>
        <v>15589200</v>
      </c>
      <c r="G134" s="8">
        <f>G135</f>
        <v>13016000</v>
      </c>
      <c r="H134" s="8">
        <f>H135</f>
        <v>2573200</v>
      </c>
      <c r="I134" s="8"/>
    </row>
    <row r="135" spans="1:9" ht="32.25" customHeight="1" thickBot="1">
      <c r="A135" s="7" t="s">
        <v>89</v>
      </c>
      <c r="B135" s="5" t="s">
        <v>23</v>
      </c>
      <c r="C135" s="5" t="s">
        <v>16</v>
      </c>
      <c r="D135" s="5" t="s">
        <v>116</v>
      </c>
      <c r="E135" s="5" t="s">
        <v>90</v>
      </c>
      <c r="F135" s="8">
        <f t="shared" si="2"/>
        <v>15589200</v>
      </c>
      <c r="G135" s="42">
        <v>13016000</v>
      </c>
      <c r="H135" s="8">
        <v>2573200</v>
      </c>
      <c r="I135" s="8"/>
    </row>
    <row r="136" spans="1:9" ht="16.5" customHeight="1" thickBot="1">
      <c r="A136" s="7" t="s">
        <v>51</v>
      </c>
      <c r="B136" s="5" t="s">
        <v>23</v>
      </c>
      <c r="C136" s="5" t="s">
        <v>16</v>
      </c>
      <c r="D136" s="5">
        <v>4780000</v>
      </c>
      <c r="E136" s="5"/>
      <c r="F136" s="8">
        <f t="shared" si="2"/>
        <v>4597000</v>
      </c>
      <c r="G136" s="8">
        <f>G137</f>
        <v>4597000</v>
      </c>
      <c r="H136" s="8"/>
      <c r="I136" s="8"/>
    </row>
    <row r="137" spans="1:9" ht="32.25" customHeight="1" thickBot="1">
      <c r="A137" s="7" t="s">
        <v>39</v>
      </c>
      <c r="B137" s="5" t="s">
        <v>23</v>
      </c>
      <c r="C137" s="5" t="s">
        <v>16</v>
      </c>
      <c r="D137" s="5" t="s">
        <v>118</v>
      </c>
      <c r="E137" s="5"/>
      <c r="F137" s="8">
        <f t="shared" si="2"/>
        <v>4597000</v>
      </c>
      <c r="G137" s="8">
        <f>G138</f>
        <v>4597000</v>
      </c>
      <c r="H137" s="8"/>
      <c r="I137" s="8"/>
    </row>
    <row r="138" spans="1:9" ht="32.25" customHeight="1" thickBot="1">
      <c r="A138" s="7" t="s">
        <v>89</v>
      </c>
      <c r="B138" s="5" t="s">
        <v>23</v>
      </c>
      <c r="C138" s="5" t="s">
        <v>16</v>
      </c>
      <c r="D138" s="5" t="s">
        <v>118</v>
      </c>
      <c r="E138" s="5" t="s">
        <v>90</v>
      </c>
      <c r="F138" s="8">
        <f t="shared" si="2"/>
        <v>4597000</v>
      </c>
      <c r="G138" s="8">
        <v>4597000</v>
      </c>
      <c r="H138" s="8"/>
      <c r="I138" s="8"/>
    </row>
    <row r="139" spans="1:9" ht="32.25" customHeight="1" thickBot="1">
      <c r="A139" s="7" t="s">
        <v>62</v>
      </c>
      <c r="B139" s="5" t="s">
        <v>23</v>
      </c>
      <c r="C139" s="5" t="s">
        <v>16</v>
      </c>
      <c r="D139" s="5" t="s">
        <v>63</v>
      </c>
      <c r="E139" s="5"/>
      <c r="F139" s="8">
        <f aca="true" t="shared" si="6" ref="F139:F202">G139+H139+I139</f>
        <v>6958700</v>
      </c>
      <c r="G139" s="8"/>
      <c r="H139" s="8"/>
      <c r="I139" s="8">
        <f>I140+I142</f>
        <v>6958700</v>
      </c>
    </row>
    <row r="140" spans="1:9" ht="81.75" customHeight="1" thickBot="1">
      <c r="A140" s="7" t="s">
        <v>150</v>
      </c>
      <c r="B140" s="5" t="s">
        <v>23</v>
      </c>
      <c r="C140" s="5" t="s">
        <v>16</v>
      </c>
      <c r="D140" s="5" t="s">
        <v>120</v>
      </c>
      <c r="E140" s="5"/>
      <c r="F140" s="8">
        <f t="shared" si="6"/>
        <v>2018000</v>
      </c>
      <c r="G140" s="8"/>
      <c r="H140" s="8"/>
      <c r="I140" s="8">
        <f>I141</f>
        <v>2018000</v>
      </c>
    </row>
    <row r="141" spans="1:9" ht="33.75" customHeight="1" thickBot="1">
      <c r="A141" s="7" t="s">
        <v>89</v>
      </c>
      <c r="B141" s="5" t="s">
        <v>23</v>
      </c>
      <c r="C141" s="5" t="s">
        <v>16</v>
      </c>
      <c r="D141" s="5" t="s">
        <v>120</v>
      </c>
      <c r="E141" s="5" t="s">
        <v>90</v>
      </c>
      <c r="F141" s="8">
        <f t="shared" si="6"/>
        <v>2018000</v>
      </c>
      <c r="G141" s="8"/>
      <c r="H141" s="8"/>
      <c r="I141" s="8">
        <v>2018000</v>
      </c>
    </row>
    <row r="142" spans="1:9" ht="150" customHeight="1" thickBot="1">
      <c r="A142" s="7" t="s">
        <v>244</v>
      </c>
      <c r="B142" s="5" t="s">
        <v>23</v>
      </c>
      <c r="C142" s="5" t="s">
        <v>16</v>
      </c>
      <c r="D142" s="5" t="s">
        <v>245</v>
      </c>
      <c r="E142" s="5"/>
      <c r="F142" s="8">
        <f t="shared" si="6"/>
        <v>4940700</v>
      </c>
      <c r="G142" s="8"/>
      <c r="H142" s="8"/>
      <c r="I142" s="8">
        <f>I143</f>
        <v>4940700</v>
      </c>
    </row>
    <row r="143" spans="1:9" ht="33.75" customHeight="1" thickBot="1">
      <c r="A143" s="7" t="s">
        <v>89</v>
      </c>
      <c r="B143" s="5" t="s">
        <v>23</v>
      </c>
      <c r="C143" s="5" t="s">
        <v>16</v>
      </c>
      <c r="D143" s="5" t="s">
        <v>245</v>
      </c>
      <c r="E143" s="5" t="s">
        <v>90</v>
      </c>
      <c r="F143" s="8">
        <f t="shared" si="6"/>
        <v>4940700</v>
      </c>
      <c r="G143" s="8"/>
      <c r="H143" s="8"/>
      <c r="I143" s="8">
        <v>4940700</v>
      </c>
    </row>
    <row r="144" spans="1:9" ht="32.25" customHeight="1" thickBot="1">
      <c r="A144" s="7" t="s">
        <v>191</v>
      </c>
      <c r="B144" s="5" t="s">
        <v>23</v>
      </c>
      <c r="C144" s="5" t="s">
        <v>15</v>
      </c>
      <c r="D144" s="5"/>
      <c r="E144" s="5"/>
      <c r="F144" s="8">
        <f t="shared" si="6"/>
        <v>321500</v>
      </c>
      <c r="G144" s="42">
        <f>G145</f>
        <v>321500</v>
      </c>
      <c r="H144" s="8"/>
      <c r="I144" s="8"/>
    </row>
    <row r="145" spans="1:9" ht="32.25" customHeight="1" thickBot="1">
      <c r="A145" s="7" t="s">
        <v>65</v>
      </c>
      <c r="B145" s="5" t="s">
        <v>23</v>
      </c>
      <c r="C145" s="5" t="s">
        <v>15</v>
      </c>
      <c r="D145" s="5">
        <v>4700000</v>
      </c>
      <c r="E145" s="5"/>
      <c r="F145" s="8">
        <f t="shared" si="6"/>
        <v>321500</v>
      </c>
      <c r="G145" s="21">
        <f>G146</f>
        <v>321500</v>
      </c>
      <c r="H145" s="21"/>
      <c r="I145" s="35"/>
    </row>
    <row r="146" spans="1:9" ht="32.25" customHeight="1" thickBot="1">
      <c r="A146" s="7" t="s">
        <v>39</v>
      </c>
      <c r="B146" s="5" t="s">
        <v>23</v>
      </c>
      <c r="C146" s="5" t="s">
        <v>15</v>
      </c>
      <c r="D146" s="5" t="s">
        <v>116</v>
      </c>
      <c r="E146" s="5"/>
      <c r="F146" s="8">
        <f t="shared" si="6"/>
        <v>321500</v>
      </c>
      <c r="G146" s="8">
        <f>G147</f>
        <v>321500</v>
      </c>
      <c r="H146" s="8"/>
      <c r="I146" s="8"/>
    </row>
    <row r="147" spans="1:9" ht="32.25" customHeight="1" thickBot="1">
      <c r="A147" s="7" t="s">
        <v>89</v>
      </c>
      <c r="B147" s="5" t="s">
        <v>23</v>
      </c>
      <c r="C147" s="5" t="s">
        <v>15</v>
      </c>
      <c r="D147" s="5" t="s">
        <v>116</v>
      </c>
      <c r="E147" s="5" t="s">
        <v>90</v>
      </c>
      <c r="F147" s="8">
        <f t="shared" si="6"/>
        <v>321500</v>
      </c>
      <c r="G147" s="42">
        <v>321500</v>
      </c>
      <c r="H147" s="8"/>
      <c r="I147" s="8"/>
    </row>
    <row r="148" spans="1:9" ht="18.75" customHeight="1" thickBot="1">
      <c r="A148" s="7" t="s">
        <v>170</v>
      </c>
      <c r="B148" s="5" t="s">
        <v>23</v>
      </c>
      <c r="C148" s="5" t="s">
        <v>9</v>
      </c>
      <c r="D148" s="5"/>
      <c r="E148" s="5"/>
      <c r="F148" s="8">
        <f t="shared" si="6"/>
        <v>5915400</v>
      </c>
      <c r="G148" s="8">
        <f>G149</f>
        <v>5915400</v>
      </c>
      <c r="H148" s="8"/>
      <c r="I148" s="8"/>
    </row>
    <row r="149" spans="1:9" ht="32.25" customHeight="1" thickBot="1">
      <c r="A149" s="7" t="s">
        <v>65</v>
      </c>
      <c r="B149" s="5" t="s">
        <v>23</v>
      </c>
      <c r="C149" s="5" t="s">
        <v>9</v>
      </c>
      <c r="D149" s="5" t="s">
        <v>171</v>
      </c>
      <c r="E149" s="5"/>
      <c r="F149" s="8">
        <f t="shared" si="6"/>
        <v>5915400</v>
      </c>
      <c r="G149" s="8">
        <f>G150</f>
        <v>5915400</v>
      </c>
      <c r="H149" s="8"/>
      <c r="I149" s="8"/>
    </row>
    <row r="150" spans="1:9" ht="32.25" customHeight="1" thickBot="1">
      <c r="A150" s="7" t="s">
        <v>39</v>
      </c>
      <c r="B150" s="5" t="s">
        <v>23</v>
      </c>
      <c r="C150" s="5" t="s">
        <v>9</v>
      </c>
      <c r="D150" s="5" t="s">
        <v>116</v>
      </c>
      <c r="E150" s="5"/>
      <c r="F150" s="8">
        <f t="shared" si="6"/>
        <v>5915400</v>
      </c>
      <c r="G150" s="8">
        <f>G151</f>
        <v>5915400</v>
      </c>
      <c r="H150" s="8"/>
      <c r="I150" s="8"/>
    </row>
    <row r="151" spans="1:9" ht="32.25" customHeight="1" thickBot="1">
      <c r="A151" s="7" t="s">
        <v>89</v>
      </c>
      <c r="B151" s="5" t="s">
        <v>23</v>
      </c>
      <c r="C151" s="5" t="s">
        <v>9</v>
      </c>
      <c r="D151" s="5" t="s">
        <v>116</v>
      </c>
      <c r="E151" s="5" t="s">
        <v>90</v>
      </c>
      <c r="F151" s="8">
        <f t="shared" si="6"/>
        <v>5915400</v>
      </c>
      <c r="G151" s="8">
        <v>5915400</v>
      </c>
      <c r="H151" s="8"/>
      <c r="I151" s="8"/>
    </row>
    <row r="152" spans="1:9" ht="17.25" customHeight="1" thickBot="1">
      <c r="A152" s="7" t="s">
        <v>119</v>
      </c>
      <c r="B152" s="5" t="s">
        <v>23</v>
      </c>
      <c r="C152" s="5" t="s">
        <v>18</v>
      </c>
      <c r="D152" s="5"/>
      <c r="E152" s="5"/>
      <c r="F152" s="8">
        <f t="shared" si="6"/>
        <v>3381300</v>
      </c>
      <c r="G152" s="8">
        <f>G153+G156</f>
        <v>3381300</v>
      </c>
      <c r="H152" s="8"/>
      <c r="I152" s="8"/>
    </row>
    <row r="153" spans="1:9" ht="30.75" customHeight="1" thickBot="1">
      <c r="A153" s="7" t="s">
        <v>246</v>
      </c>
      <c r="B153" s="5" t="s">
        <v>23</v>
      </c>
      <c r="C153" s="5" t="s">
        <v>18</v>
      </c>
      <c r="D153" s="5" t="s">
        <v>247</v>
      </c>
      <c r="E153" s="5"/>
      <c r="F153" s="8">
        <f t="shared" si="6"/>
        <v>3181300</v>
      </c>
      <c r="G153" s="8">
        <f>G154</f>
        <v>3181300</v>
      </c>
      <c r="H153" s="8"/>
      <c r="I153" s="8"/>
    </row>
    <row r="154" spans="1:9" ht="33" customHeight="1" thickBot="1">
      <c r="A154" s="7" t="s">
        <v>39</v>
      </c>
      <c r="B154" s="5" t="s">
        <v>23</v>
      </c>
      <c r="C154" s="5" t="s">
        <v>18</v>
      </c>
      <c r="D154" s="5" t="s">
        <v>248</v>
      </c>
      <c r="E154" s="5"/>
      <c r="F154" s="8">
        <f t="shared" si="6"/>
        <v>3181300</v>
      </c>
      <c r="G154" s="8">
        <f>G155</f>
        <v>3181300</v>
      </c>
      <c r="H154" s="8"/>
      <c r="I154" s="8"/>
    </row>
    <row r="155" spans="1:9" ht="21" customHeight="1" thickBot="1">
      <c r="A155" s="7" t="s">
        <v>97</v>
      </c>
      <c r="B155" s="5" t="s">
        <v>23</v>
      </c>
      <c r="C155" s="5" t="s">
        <v>18</v>
      </c>
      <c r="D155" s="5" t="s">
        <v>248</v>
      </c>
      <c r="E155" s="5" t="s">
        <v>219</v>
      </c>
      <c r="F155" s="8">
        <f t="shared" si="6"/>
        <v>3181300</v>
      </c>
      <c r="G155" s="8">
        <v>3181300</v>
      </c>
      <c r="H155" s="8"/>
      <c r="I155" s="8"/>
    </row>
    <row r="156" spans="1:9" ht="33" customHeight="1" thickBot="1">
      <c r="A156" s="7" t="s">
        <v>92</v>
      </c>
      <c r="B156" s="5" t="s">
        <v>23</v>
      </c>
      <c r="C156" s="5" t="s">
        <v>18</v>
      </c>
      <c r="D156" s="5" t="s">
        <v>93</v>
      </c>
      <c r="E156" s="5"/>
      <c r="F156" s="8">
        <f t="shared" si="6"/>
        <v>200000</v>
      </c>
      <c r="G156" s="8">
        <f>G157</f>
        <v>200000</v>
      </c>
      <c r="H156" s="8"/>
      <c r="I156" s="8"/>
    </row>
    <row r="157" spans="1:9" ht="66.75" customHeight="1" thickBot="1">
      <c r="A157" s="7" t="s">
        <v>169</v>
      </c>
      <c r="B157" s="5" t="s">
        <v>23</v>
      </c>
      <c r="C157" s="5" t="s">
        <v>18</v>
      </c>
      <c r="D157" s="5" t="s">
        <v>210</v>
      </c>
      <c r="E157" s="5"/>
      <c r="F157" s="8">
        <f t="shared" si="6"/>
        <v>200000</v>
      </c>
      <c r="G157" s="8">
        <f>G158</f>
        <v>200000</v>
      </c>
      <c r="H157" s="8"/>
      <c r="I157" s="8"/>
    </row>
    <row r="158" spans="1:9" ht="36" customHeight="1" thickBot="1">
      <c r="A158" s="7" t="s">
        <v>80</v>
      </c>
      <c r="B158" s="5" t="s">
        <v>23</v>
      </c>
      <c r="C158" s="5" t="s">
        <v>18</v>
      </c>
      <c r="D158" s="5" t="s">
        <v>210</v>
      </c>
      <c r="E158" s="5" t="s">
        <v>79</v>
      </c>
      <c r="F158" s="8">
        <f t="shared" si="6"/>
        <v>200000</v>
      </c>
      <c r="G158" s="8">
        <v>200000</v>
      </c>
      <c r="H158" s="8"/>
      <c r="I158" s="8"/>
    </row>
    <row r="159" spans="1:9" ht="50.25" customHeight="1" thickBot="1">
      <c r="A159" s="7" t="s">
        <v>172</v>
      </c>
      <c r="B159" s="5" t="s">
        <v>23</v>
      </c>
      <c r="C159" s="5" t="s">
        <v>70</v>
      </c>
      <c r="D159" s="5"/>
      <c r="E159" s="5"/>
      <c r="F159" s="77">
        <f t="shared" si="6"/>
        <v>364769.2</v>
      </c>
      <c r="G159" s="8">
        <f>G163</f>
        <v>250000</v>
      </c>
      <c r="H159" s="8"/>
      <c r="I159" s="77">
        <f>I160</f>
        <v>114769.2</v>
      </c>
    </row>
    <row r="160" spans="1:9" ht="32.25" thickBot="1">
      <c r="A160" s="49" t="s">
        <v>252</v>
      </c>
      <c r="B160" s="5" t="s">
        <v>23</v>
      </c>
      <c r="C160" s="5" t="s">
        <v>70</v>
      </c>
      <c r="D160" s="5" t="s">
        <v>253</v>
      </c>
      <c r="E160" s="5"/>
      <c r="F160" s="77">
        <f t="shared" si="6"/>
        <v>114769.2</v>
      </c>
      <c r="G160" s="77"/>
      <c r="H160" s="77"/>
      <c r="I160" s="77">
        <f>I161</f>
        <v>114769.2</v>
      </c>
    </row>
    <row r="161" spans="1:9" ht="79.5" thickBot="1">
      <c r="A161" s="49" t="s">
        <v>254</v>
      </c>
      <c r="B161" s="5" t="s">
        <v>23</v>
      </c>
      <c r="C161" s="5" t="s">
        <v>70</v>
      </c>
      <c r="D161" s="5" t="s">
        <v>255</v>
      </c>
      <c r="E161" s="5"/>
      <c r="F161" s="77">
        <f t="shared" si="6"/>
        <v>114769.2</v>
      </c>
      <c r="G161" s="77"/>
      <c r="H161" s="77"/>
      <c r="I161" s="77">
        <f>I162</f>
        <v>114769.2</v>
      </c>
    </row>
    <row r="162" spans="1:9" ht="32.25" thickBot="1">
      <c r="A162" s="7" t="s">
        <v>256</v>
      </c>
      <c r="B162" s="5" t="s">
        <v>23</v>
      </c>
      <c r="C162" s="5" t="s">
        <v>70</v>
      </c>
      <c r="D162" s="5" t="s">
        <v>255</v>
      </c>
      <c r="E162" s="5" t="s">
        <v>90</v>
      </c>
      <c r="F162" s="77">
        <f t="shared" si="6"/>
        <v>114769.2</v>
      </c>
      <c r="G162" s="77"/>
      <c r="H162" s="77"/>
      <c r="I162" s="77">
        <v>114769.2</v>
      </c>
    </row>
    <row r="163" spans="1:9" ht="33.75" customHeight="1" thickBot="1">
      <c r="A163" s="7" t="s">
        <v>92</v>
      </c>
      <c r="B163" s="5" t="s">
        <v>23</v>
      </c>
      <c r="C163" s="5" t="s">
        <v>70</v>
      </c>
      <c r="D163" s="5" t="s">
        <v>93</v>
      </c>
      <c r="E163" s="5"/>
      <c r="F163" s="8">
        <f t="shared" si="6"/>
        <v>250000</v>
      </c>
      <c r="G163" s="8">
        <f>G164</f>
        <v>250000</v>
      </c>
      <c r="H163" s="8"/>
      <c r="I163" s="8"/>
    </row>
    <row r="164" spans="1:9" ht="96" customHeight="1" thickBot="1">
      <c r="A164" s="7" t="s">
        <v>263</v>
      </c>
      <c r="B164" s="5" t="s">
        <v>23</v>
      </c>
      <c r="C164" s="5" t="s">
        <v>70</v>
      </c>
      <c r="D164" s="5" t="s">
        <v>249</v>
      </c>
      <c r="E164" s="5"/>
      <c r="F164" s="8">
        <f t="shared" si="6"/>
        <v>250000</v>
      </c>
      <c r="G164" s="8">
        <f>G165</f>
        <v>250000</v>
      </c>
      <c r="H164" s="8"/>
      <c r="I164" s="8"/>
    </row>
    <row r="165" spans="1:9" ht="51" customHeight="1" thickBot="1">
      <c r="A165" s="7" t="s">
        <v>52</v>
      </c>
      <c r="B165" s="5" t="s">
        <v>23</v>
      </c>
      <c r="C165" s="5" t="s">
        <v>70</v>
      </c>
      <c r="D165" s="5" t="s">
        <v>249</v>
      </c>
      <c r="E165" s="5" t="s">
        <v>159</v>
      </c>
      <c r="F165" s="8">
        <f t="shared" si="6"/>
        <v>250000</v>
      </c>
      <c r="G165" s="8">
        <v>250000</v>
      </c>
      <c r="H165" s="8"/>
      <c r="I165" s="8"/>
    </row>
    <row r="166" spans="1:9" ht="16.5" customHeight="1" thickBot="1">
      <c r="A166" s="7" t="s">
        <v>24</v>
      </c>
      <c r="B166" s="5">
        <v>10</v>
      </c>
      <c r="C166" s="5"/>
      <c r="D166" s="5"/>
      <c r="E166" s="5"/>
      <c r="F166" s="8">
        <f t="shared" si="6"/>
        <v>1984600</v>
      </c>
      <c r="G166" s="8">
        <f>G167+G171</f>
        <v>250000</v>
      </c>
      <c r="H166" s="8"/>
      <c r="I166" s="8">
        <f>I167+I171</f>
        <v>1734600</v>
      </c>
    </row>
    <row r="167" spans="1:9" ht="15.75" customHeight="1" thickBot="1">
      <c r="A167" s="7" t="s">
        <v>25</v>
      </c>
      <c r="B167" s="5">
        <v>10</v>
      </c>
      <c r="C167" s="5" t="s">
        <v>8</v>
      </c>
      <c r="D167" s="5"/>
      <c r="E167" s="5"/>
      <c r="F167" s="8">
        <f t="shared" si="6"/>
        <v>250000</v>
      </c>
      <c r="G167" s="8">
        <f>G168</f>
        <v>250000</v>
      </c>
      <c r="H167" s="8"/>
      <c r="I167" s="8"/>
    </row>
    <row r="168" spans="1:9" ht="18" customHeight="1" thickBot="1">
      <c r="A168" s="7" t="s">
        <v>26</v>
      </c>
      <c r="B168" s="5">
        <v>10</v>
      </c>
      <c r="C168" s="5" t="s">
        <v>8</v>
      </c>
      <c r="D168" s="5">
        <v>4900000</v>
      </c>
      <c r="E168" s="5"/>
      <c r="F168" s="8">
        <f t="shared" si="6"/>
        <v>250000</v>
      </c>
      <c r="G168" s="8">
        <f>G169</f>
        <v>250000</v>
      </c>
      <c r="H168" s="8"/>
      <c r="I168" s="8"/>
    </row>
    <row r="169" spans="1:9" ht="64.5" customHeight="1" thickBot="1">
      <c r="A169" s="7" t="s">
        <v>121</v>
      </c>
      <c r="B169" s="5">
        <v>10</v>
      </c>
      <c r="C169" s="5" t="s">
        <v>8</v>
      </c>
      <c r="D169" s="5" t="s">
        <v>122</v>
      </c>
      <c r="E169" s="5"/>
      <c r="F169" s="8">
        <f t="shared" si="6"/>
        <v>250000</v>
      </c>
      <c r="G169" s="8">
        <f>G170</f>
        <v>250000</v>
      </c>
      <c r="H169" s="8"/>
      <c r="I169" s="8"/>
    </row>
    <row r="170" spans="1:9" ht="17.25" customHeight="1" thickBot="1">
      <c r="A170" s="7" t="s">
        <v>151</v>
      </c>
      <c r="B170" s="5" t="s">
        <v>70</v>
      </c>
      <c r="C170" s="5" t="s">
        <v>8</v>
      </c>
      <c r="D170" s="5" t="s">
        <v>123</v>
      </c>
      <c r="E170" s="5" t="s">
        <v>55</v>
      </c>
      <c r="F170" s="8">
        <f t="shared" si="6"/>
        <v>250000</v>
      </c>
      <c r="G170" s="8">
        <v>250000</v>
      </c>
      <c r="H170" s="8"/>
      <c r="I170" s="8"/>
    </row>
    <row r="171" spans="1:9" ht="17.25" customHeight="1" thickBot="1">
      <c r="A171" s="7" t="s">
        <v>124</v>
      </c>
      <c r="B171" s="5" t="s">
        <v>70</v>
      </c>
      <c r="C171" s="5" t="s">
        <v>9</v>
      </c>
      <c r="D171" s="5"/>
      <c r="E171" s="5"/>
      <c r="F171" s="8">
        <f t="shared" si="6"/>
        <v>1734600</v>
      </c>
      <c r="G171" s="8"/>
      <c r="H171" s="8"/>
      <c r="I171" s="8">
        <f>I172+I175</f>
        <v>1734600</v>
      </c>
    </row>
    <row r="172" spans="1:9" ht="17.25" customHeight="1" thickBot="1">
      <c r="A172" s="7" t="s">
        <v>125</v>
      </c>
      <c r="B172" s="5" t="s">
        <v>70</v>
      </c>
      <c r="C172" s="5" t="s">
        <v>9</v>
      </c>
      <c r="D172" s="5" t="s">
        <v>126</v>
      </c>
      <c r="E172" s="5"/>
      <c r="F172" s="8">
        <f t="shared" si="6"/>
        <v>164800</v>
      </c>
      <c r="G172" s="8"/>
      <c r="H172" s="8"/>
      <c r="I172" s="8">
        <f>I173</f>
        <v>164800</v>
      </c>
    </row>
    <row r="173" spans="1:9" ht="64.5" customHeight="1" thickBot="1">
      <c r="A173" s="7" t="s">
        <v>152</v>
      </c>
      <c r="B173" s="5" t="s">
        <v>70</v>
      </c>
      <c r="C173" s="5" t="s">
        <v>9</v>
      </c>
      <c r="D173" s="5" t="s">
        <v>127</v>
      </c>
      <c r="E173" s="5"/>
      <c r="F173" s="8">
        <f t="shared" si="6"/>
        <v>164800</v>
      </c>
      <c r="G173" s="8"/>
      <c r="H173" s="8"/>
      <c r="I173" s="8">
        <f>I174</f>
        <v>164800</v>
      </c>
    </row>
    <row r="174" spans="1:9" ht="20.25" customHeight="1" thickBot="1">
      <c r="A174" s="7" t="s">
        <v>151</v>
      </c>
      <c r="B174" s="5" t="s">
        <v>70</v>
      </c>
      <c r="C174" s="5" t="s">
        <v>9</v>
      </c>
      <c r="D174" s="5" t="s">
        <v>127</v>
      </c>
      <c r="E174" s="5" t="s">
        <v>55</v>
      </c>
      <c r="F174" s="8">
        <f t="shared" si="6"/>
        <v>164800</v>
      </c>
      <c r="G174" s="8"/>
      <c r="H174" s="8"/>
      <c r="I174" s="8">
        <v>164800</v>
      </c>
    </row>
    <row r="175" spans="1:9" ht="39" customHeight="1" thickBot="1">
      <c r="A175" s="7" t="s">
        <v>62</v>
      </c>
      <c r="B175" s="5" t="s">
        <v>70</v>
      </c>
      <c r="C175" s="5" t="s">
        <v>9</v>
      </c>
      <c r="D175" s="5" t="s">
        <v>63</v>
      </c>
      <c r="E175" s="5"/>
      <c r="F175" s="8">
        <f t="shared" si="6"/>
        <v>1569800</v>
      </c>
      <c r="G175" s="8"/>
      <c r="H175" s="8"/>
      <c r="I175" s="8">
        <f>I176</f>
        <v>1569800</v>
      </c>
    </row>
    <row r="176" spans="1:9" ht="133.5" customHeight="1" thickBot="1">
      <c r="A176" s="59" t="s">
        <v>251</v>
      </c>
      <c r="B176" s="5" t="s">
        <v>70</v>
      </c>
      <c r="C176" s="5" t="s">
        <v>9</v>
      </c>
      <c r="D176" s="5" t="s">
        <v>250</v>
      </c>
      <c r="E176" s="5" t="s">
        <v>55</v>
      </c>
      <c r="F176" s="8">
        <f t="shared" si="6"/>
        <v>1569800</v>
      </c>
      <c r="G176" s="8"/>
      <c r="H176" s="8"/>
      <c r="I176" s="8">
        <f>I177</f>
        <v>1569800</v>
      </c>
    </row>
    <row r="177" spans="1:9" ht="20.25" customHeight="1" thickBot="1">
      <c r="A177" s="7" t="s">
        <v>151</v>
      </c>
      <c r="B177" s="5" t="s">
        <v>70</v>
      </c>
      <c r="C177" s="5" t="s">
        <v>9</v>
      </c>
      <c r="D177" s="5" t="s">
        <v>250</v>
      </c>
      <c r="E177" s="5" t="s">
        <v>55</v>
      </c>
      <c r="F177" s="8">
        <f t="shared" si="6"/>
        <v>1569800</v>
      </c>
      <c r="G177" s="8"/>
      <c r="H177" s="8"/>
      <c r="I177" s="8">
        <v>1569800</v>
      </c>
    </row>
    <row r="178" spans="1:9" ht="18.75" customHeight="1" thickBot="1">
      <c r="A178" s="7" t="s">
        <v>27</v>
      </c>
      <c r="B178" s="5">
        <v>11</v>
      </c>
      <c r="C178" s="5"/>
      <c r="D178" s="5"/>
      <c r="E178" s="5"/>
      <c r="F178" s="8">
        <f t="shared" si="6"/>
        <v>33449093.8</v>
      </c>
      <c r="G178" s="8">
        <f>G179+G186+G195+G208</f>
        <v>893000</v>
      </c>
      <c r="H178" s="8"/>
      <c r="I178" s="8">
        <f>I179+I186+I195+I208</f>
        <v>32556093.8</v>
      </c>
    </row>
    <row r="179" spans="1:9" ht="52.5" customHeight="1" thickBot="1">
      <c r="A179" s="7" t="s">
        <v>179</v>
      </c>
      <c r="B179" s="5" t="s">
        <v>28</v>
      </c>
      <c r="C179" s="5" t="s">
        <v>8</v>
      </c>
      <c r="D179" s="5"/>
      <c r="E179" s="5"/>
      <c r="F179" s="8">
        <f t="shared" si="6"/>
        <v>22761100</v>
      </c>
      <c r="G179" s="8">
        <f>G180+G183</f>
        <v>593000</v>
      </c>
      <c r="H179" s="8"/>
      <c r="I179" s="8">
        <f>I180+I183</f>
        <v>22168100</v>
      </c>
    </row>
    <row r="180" spans="1:9" ht="31.5" customHeight="1" thickBot="1">
      <c r="A180" s="7" t="s">
        <v>128</v>
      </c>
      <c r="B180" s="5">
        <v>11</v>
      </c>
      <c r="C180" s="5" t="s">
        <v>8</v>
      </c>
      <c r="D180" s="5" t="s">
        <v>129</v>
      </c>
      <c r="E180" s="5"/>
      <c r="F180" s="8">
        <f t="shared" si="6"/>
        <v>22168100</v>
      </c>
      <c r="G180" s="8"/>
      <c r="H180" s="8"/>
      <c r="I180" s="8">
        <f>I181</f>
        <v>22168100</v>
      </c>
    </row>
    <row r="181" spans="1:9" ht="69" customHeight="1" thickBot="1">
      <c r="A181" s="7" t="s">
        <v>153</v>
      </c>
      <c r="B181" s="5">
        <v>11</v>
      </c>
      <c r="C181" s="5" t="s">
        <v>8</v>
      </c>
      <c r="D181" s="5" t="s">
        <v>130</v>
      </c>
      <c r="E181" s="5"/>
      <c r="F181" s="8">
        <f t="shared" si="6"/>
        <v>22168100</v>
      </c>
      <c r="G181" s="8"/>
      <c r="H181" s="8"/>
      <c r="I181" s="8">
        <f>I182</f>
        <v>22168100</v>
      </c>
    </row>
    <row r="182" spans="1:9" ht="21" customHeight="1" thickBot="1">
      <c r="A182" s="7" t="s">
        <v>131</v>
      </c>
      <c r="B182" s="5" t="s">
        <v>28</v>
      </c>
      <c r="C182" s="5" t="s">
        <v>8</v>
      </c>
      <c r="D182" s="5" t="s">
        <v>130</v>
      </c>
      <c r="E182" s="5" t="s">
        <v>132</v>
      </c>
      <c r="F182" s="8">
        <f t="shared" si="6"/>
        <v>22168100</v>
      </c>
      <c r="G182" s="8"/>
      <c r="H182" s="8"/>
      <c r="I182" s="8">
        <v>22168100</v>
      </c>
    </row>
    <row r="183" spans="1:9" ht="20.25" customHeight="1" thickBot="1">
      <c r="A183" s="7" t="s">
        <v>133</v>
      </c>
      <c r="B183" s="5">
        <v>11</v>
      </c>
      <c r="C183" s="5" t="s">
        <v>8</v>
      </c>
      <c r="D183" s="5" t="s">
        <v>134</v>
      </c>
      <c r="E183" s="5"/>
      <c r="F183" s="8">
        <f t="shared" si="6"/>
        <v>593000</v>
      </c>
      <c r="G183" s="8">
        <f>G184</f>
        <v>593000</v>
      </c>
      <c r="H183" s="8"/>
      <c r="I183" s="8"/>
    </row>
    <row r="184" spans="1:9" ht="39" customHeight="1" thickBot="1">
      <c r="A184" s="7" t="s">
        <v>135</v>
      </c>
      <c r="B184" s="5" t="s">
        <v>28</v>
      </c>
      <c r="C184" s="5" t="s">
        <v>8</v>
      </c>
      <c r="D184" s="5" t="s">
        <v>136</v>
      </c>
      <c r="E184" s="5"/>
      <c r="F184" s="8">
        <f t="shared" si="6"/>
        <v>593000</v>
      </c>
      <c r="G184" s="8">
        <f>G185</f>
        <v>593000</v>
      </c>
      <c r="H184" s="8"/>
      <c r="I184" s="8"/>
    </row>
    <row r="185" spans="1:9" ht="22.5" customHeight="1" thickBot="1">
      <c r="A185" s="7" t="s">
        <v>137</v>
      </c>
      <c r="B185" s="5" t="s">
        <v>28</v>
      </c>
      <c r="C185" s="5" t="s">
        <v>8</v>
      </c>
      <c r="D185" s="5" t="s">
        <v>136</v>
      </c>
      <c r="E185" s="5" t="s">
        <v>138</v>
      </c>
      <c r="F185" s="8">
        <f t="shared" si="6"/>
        <v>593000</v>
      </c>
      <c r="G185" s="8">
        <v>593000</v>
      </c>
      <c r="H185" s="8"/>
      <c r="I185" s="8"/>
    </row>
    <row r="186" spans="1:9" ht="66.75" customHeight="1" thickBot="1">
      <c r="A186" s="7" t="s">
        <v>139</v>
      </c>
      <c r="B186" s="5" t="s">
        <v>28</v>
      </c>
      <c r="C186" s="5" t="s">
        <v>16</v>
      </c>
      <c r="D186" s="5"/>
      <c r="E186" s="5"/>
      <c r="F186" s="8">
        <f t="shared" si="6"/>
        <v>3047200</v>
      </c>
      <c r="G186" s="8"/>
      <c r="H186" s="8"/>
      <c r="I186" s="8">
        <f>I187+I189</f>
        <v>3047200</v>
      </c>
    </row>
    <row r="187" spans="1:11" ht="48.75" customHeight="1" thickBot="1">
      <c r="A187" s="7" t="s">
        <v>192</v>
      </c>
      <c r="B187" s="5" t="s">
        <v>28</v>
      </c>
      <c r="C187" s="5" t="s">
        <v>16</v>
      </c>
      <c r="D187" s="5" t="s">
        <v>193</v>
      </c>
      <c r="E187" s="5"/>
      <c r="F187" s="8">
        <f t="shared" si="6"/>
        <v>18400</v>
      </c>
      <c r="G187" s="8"/>
      <c r="H187" s="8"/>
      <c r="I187" s="8">
        <f>I188</f>
        <v>18400</v>
      </c>
      <c r="J187" s="41"/>
      <c r="K187" s="41"/>
    </row>
    <row r="188" spans="1:11" ht="19.5" customHeight="1" thickBot="1">
      <c r="A188" s="7" t="s">
        <v>194</v>
      </c>
      <c r="B188" s="5" t="s">
        <v>28</v>
      </c>
      <c r="C188" s="5" t="s">
        <v>16</v>
      </c>
      <c r="D188" s="5" t="s">
        <v>193</v>
      </c>
      <c r="E188" s="5" t="s">
        <v>141</v>
      </c>
      <c r="F188" s="8">
        <f t="shared" si="6"/>
        <v>18400</v>
      </c>
      <c r="G188" s="8"/>
      <c r="H188" s="8"/>
      <c r="I188" s="8">
        <v>18400</v>
      </c>
      <c r="J188" s="41"/>
      <c r="K188" s="41"/>
    </row>
    <row r="189" spans="1:11" ht="16.5" thickBot="1">
      <c r="A189" s="7" t="s">
        <v>195</v>
      </c>
      <c r="B189" s="5" t="s">
        <v>28</v>
      </c>
      <c r="C189" s="5" t="s">
        <v>16</v>
      </c>
      <c r="D189" s="5" t="s">
        <v>196</v>
      </c>
      <c r="E189" s="5"/>
      <c r="F189" s="8">
        <f t="shared" si="6"/>
        <v>3028800</v>
      </c>
      <c r="G189" s="8">
        <f>G191+G193</f>
        <v>0</v>
      </c>
      <c r="H189" s="8">
        <f>H191+H193</f>
        <v>0</v>
      </c>
      <c r="I189" s="8">
        <f>I191+I193</f>
        <v>3028800</v>
      </c>
      <c r="J189" s="41"/>
      <c r="K189" s="41"/>
    </row>
    <row r="190" spans="1:11" ht="16.5" thickBot="1">
      <c r="A190" s="7" t="s">
        <v>140</v>
      </c>
      <c r="B190" s="5" t="s">
        <v>28</v>
      </c>
      <c r="C190" s="5" t="s">
        <v>16</v>
      </c>
      <c r="D190" s="5" t="s">
        <v>197</v>
      </c>
      <c r="E190" s="5" t="s">
        <v>141</v>
      </c>
      <c r="F190" s="8">
        <f t="shared" si="6"/>
        <v>0</v>
      </c>
      <c r="G190" s="8"/>
      <c r="H190" s="8"/>
      <c r="I190" s="8"/>
      <c r="J190" s="41"/>
      <c r="K190" s="41"/>
    </row>
    <row r="191" spans="1:9" ht="81" customHeight="1" thickBot="1">
      <c r="A191" s="7" t="s">
        <v>199</v>
      </c>
      <c r="B191" s="5" t="s">
        <v>28</v>
      </c>
      <c r="C191" s="5" t="s">
        <v>16</v>
      </c>
      <c r="D191" s="5" t="s">
        <v>257</v>
      </c>
      <c r="E191" s="5"/>
      <c r="F191" s="8">
        <f t="shared" si="6"/>
        <v>649500</v>
      </c>
      <c r="G191" s="8"/>
      <c r="H191" s="8"/>
      <c r="I191" s="8">
        <f>I192</f>
        <v>649500</v>
      </c>
    </row>
    <row r="192" spans="1:9" ht="18" customHeight="1" thickBot="1">
      <c r="A192" s="7" t="s">
        <v>140</v>
      </c>
      <c r="B192" s="5" t="s">
        <v>28</v>
      </c>
      <c r="C192" s="5" t="s">
        <v>16</v>
      </c>
      <c r="D192" s="5" t="s">
        <v>257</v>
      </c>
      <c r="E192" s="5" t="s">
        <v>141</v>
      </c>
      <c r="F192" s="8">
        <f t="shared" si="6"/>
        <v>649500</v>
      </c>
      <c r="G192" s="8"/>
      <c r="H192" s="8"/>
      <c r="I192" s="8">
        <v>649500</v>
      </c>
    </row>
    <row r="193" spans="1:11" ht="148.5" customHeight="1" thickBot="1">
      <c r="A193" s="7" t="s">
        <v>227</v>
      </c>
      <c r="B193" s="5" t="s">
        <v>28</v>
      </c>
      <c r="C193" s="5" t="s">
        <v>16</v>
      </c>
      <c r="D193" s="5" t="s">
        <v>198</v>
      </c>
      <c r="E193" s="5"/>
      <c r="F193" s="8">
        <f t="shared" si="6"/>
        <v>2379300</v>
      </c>
      <c r="G193" s="8"/>
      <c r="H193" s="8"/>
      <c r="I193" s="8">
        <f>I194</f>
        <v>2379300</v>
      </c>
      <c r="J193" s="41"/>
      <c r="K193" s="41"/>
    </row>
    <row r="194" spans="1:11" ht="18" customHeight="1" thickBot="1">
      <c r="A194" s="7" t="s">
        <v>140</v>
      </c>
      <c r="B194" s="5" t="s">
        <v>28</v>
      </c>
      <c r="C194" s="5" t="s">
        <v>16</v>
      </c>
      <c r="D194" s="5" t="s">
        <v>198</v>
      </c>
      <c r="E194" s="5" t="s">
        <v>141</v>
      </c>
      <c r="F194" s="8">
        <f t="shared" si="6"/>
        <v>2379300</v>
      </c>
      <c r="G194" s="8"/>
      <c r="H194" s="8"/>
      <c r="I194" s="8">
        <v>2379300</v>
      </c>
      <c r="J194" s="41"/>
      <c r="K194" s="41"/>
    </row>
    <row r="195" spans="1:9" ht="51.75" customHeight="1" thickBot="1">
      <c r="A195" s="7" t="s">
        <v>142</v>
      </c>
      <c r="B195" s="5" t="s">
        <v>28</v>
      </c>
      <c r="C195" s="5" t="s">
        <v>15</v>
      </c>
      <c r="D195" s="5"/>
      <c r="E195" s="5"/>
      <c r="F195" s="8">
        <f t="shared" si="6"/>
        <v>5586700</v>
      </c>
      <c r="G195" s="8"/>
      <c r="H195" s="8"/>
      <c r="I195" s="8">
        <f>I196+I199+I202</f>
        <v>5586700</v>
      </c>
    </row>
    <row r="196" spans="1:9" ht="35.25" customHeight="1" thickBot="1">
      <c r="A196" s="7" t="s">
        <v>33</v>
      </c>
      <c r="B196" s="5" t="s">
        <v>28</v>
      </c>
      <c r="C196" s="5" t="s">
        <v>15</v>
      </c>
      <c r="D196" s="5" t="s">
        <v>53</v>
      </c>
      <c r="E196" s="5"/>
      <c r="F196" s="8">
        <f t="shared" si="6"/>
        <v>1023500</v>
      </c>
      <c r="G196" s="8"/>
      <c r="H196" s="8"/>
      <c r="I196" s="8">
        <f>I197</f>
        <v>1023500</v>
      </c>
    </row>
    <row r="197" spans="1:9" ht="66.75" customHeight="1" thickBot="1">
      <c r="A197" s="7" t="s">
        <v>143</v>
      </c>
      <c r="B197" s="5" t="s">
        <v>28</v>
      </c>
      <c r="C197" s="5" t="s">
        <v>15</v>
      </c>
      <c r="D197" s="5" t="s">
        <v>144</v>
      </c>
      <c r="E197" s="5"/>
      <c r="F197" s="8">
        <f t="shared" si="6"/>
        <v>1023500</v>
      </c>
      <c r="G197" s="8"/>
      <c r="H197" s="8"/>
      <c r="I197" s="8">
        <f>I198</f>
        <v>1023500</v>
      </c>
    </row>
    <row r="198" spans="1:9" ht="21.75" customHeight="1" thickBot="1">
      <c r="A198" s="7" t="s">
        <v>37</v>
      </c>
      <c r="B198" s="5" t="s">
        <v>28</v>
      </c>
      <c r="C198" s="5" t="s">
        <v>15</v>
      </c>
      <c r="D198" s="5" t="s">
        <v>144</v>
      </c>
      <c r="E198" s="5" t="s">
        <v>145</v>
      </c>
      <c r="F198" s="8">
        <f t="shared" si="6"/>
        <v>1023500</v>
      </c>
      <c r="G198" s="8"/>
      <c r="H198" s="8"/>
      <c r="I198" s="8">
        <v>1023500</v>
      </c>
    </row>
    <row r="199" spans="1:9" ht="22.5" customHeight="1" thickBot="1">
      <c r="A199" s="7" t="s">
        <v>125</v>
      </c>
      <c r="B199" s="5" t="s">
        <v>28</v>
      </c>
      <c r="C199" s="5" t="s">
        <v>15</v>
      </c>
      <c r="D199" s="5" t="s">
        <v>126</v>
      </c>
      <c r="E199" s="5"/>
      <c r="F199" s="8">
        <f t="shared" si="6"/>
        <v>1303300</v>
      </c>
      <c r="G199" s="8"/>
      <c r="H199" s="8"/>
      <c r="I199" s="8">
        <f>I200</f>
        <v>1303300</v>
      </c>
    </row>
    <row r="200" spans="1:9" ht="113.25" customHeight="1" thickBot="1">
      <c r="A200" s="7" t="s">
        <v>146</v>
      </c>
      <c r="B200" s="5" t="s">
        <v>28</v>
      </c>
      <c r="C200" s="5" t="s">
        <v>15</v>
      </c>
      <c r="D200" s="5" t="s">
        <v>147</v>
      </c>
      <c r="E200" s="5"/>
      <c r="F200" s="8">
        <f t="shared" si="6"/>
        <v>1303300</v>
      </c>
      <c r="G200" s="8"/>
      <c r="H200" s="8"/>
      <c r="I200" s="8">
        <f>I201</f>
        <v>1303300</v>
      </c>
    </row>
    <row r="201" spans="1:9" ht="18.75" customHeight="1" thickBot="1">
      <c r="A201" s="7" t="s">
        <v>37</v>
      </c>
      <c r="B201" s="5" t="s">
        <v>28</v>
      </c>
      <c r="C201" s="5" t="s">
        <v>15</v>
      </c>
      <c r="D201" s="5" t="s">
        <v>147</v>
      </c>
      <c r="E201" s="5" t="s">
        <v>145</v>
      </c>
      <c r="F201" s="8">
        <f t="shared" si="6"/>
        <v>1303300</v>
      </c>
      <c r="G201" s="8"/>
      <c r="H201" s="8"/>
      <c r="I201" s="8">
        <v>1303300</v>
      </c>
    </row>
    <row r="202" spans="1:9" ht="21.75" customHeight="1" thickBot="1">
      <c r="A202" s="7" t="s">
        <v>200</v>
      </c>
      <c r="B202" s="5" t="s">
        <v>28</v>
      </c>
      <c r="C202" s="5" t="s">
        <v>15</v>
      </c>
      <c r="D202" s="5" t="s">
        <v>196</v>
      </c>
      <c r="E202" s="5"/>
      <c r="F202" s="8">
        <f t="shared" si="6"/>
        <v>3259900</v>
      </c>
      <c r="G202" s="8"/>
      <c r="H202" s="8"/>
      <c r="I202" s="8">
        <f>I203</f>
        <v>3259900</v>
      </c>
    </row>
    <row r="203" spans="1:9" ht="96" customHeight="1" thickBot="1">
      <c r="A203" s="48" t="s">
        <v>207</v>
      </c>
      <c r="B203" s="5" t="s">
        <v>28</v>
      </c>
      <c r="C203" s="5" t="s">
        <v>15</v>
      </c>
      <c r="D203" s="5" t="s">
        <v>202</v>
      </c>
      <c r="E203" s="5"/>
      <c r="F203" s="8">
        <f aca="true" t="shared" si="7" ref="F203:F218">G203+H203+I203</f>
        <v>3259900</v>
      </c>
      <c r="G203" s="8"/>
      <c r="H203" s="8"/>
      <c r="I203" s="8">
        <f>I204+I206</f>
        <v>3259900</v>
      </c>
    </row>
    <row r="204" spans="1:9" ht="146.25" customHeight="1" thickBot="1">
      <c r="A204" s="49" t="s">
        <v>201</v>
      </c>
      <c r="B204" s="5" t="s">
        <v>28</v>
      </c>
      <c r="C204" s="5" t="s">
        <v>15</v>
      </c>
      <c r="D204" s="5" t="s">
        <v>203</v>
      </c>
      <c r="E204" s="5"/>
      <c r="F204" s="8">
        <f t="shared" si="7"/>
        <v>3258000</v>
      </c>
      <c r="G204" s="8"/>
      <c r="H204" s="8"/>
      <c r="I204" s="8">
        <f>I205</f>
        <v>3258000</v>
      </c>
    </row>
    <row r="205" spans="1:9" ht="18.75" customHeight="1" thickBot="1">
      <c r="A205" s="7" t="s">
        <v>37</v>
      </c>
      <c r="B205" s="5" t="s">
        <v>28</v>
      </c>
      <c r="C205" s="69" t="s">
        <v>15</v>
      </c>
      <c r="D205" s="69" t="s">
        <v>203</v>
      </c>
      <c r="E205" s="5" t="s">
        <v>145</v>
      </c>
      <c r="F205" s="8">
        <f t="shared" si="7"/>
        <v>3258000</v>
      </c>
      <c r="G205" s="8"/>
      <c r="H205" s="8"/>
      <c r="I205" s="8">
        <v>3258000</v>
      </c>
    </row>
    <row r="206" spans="1:9" s="63" customFormat="1" ht="241.5" customHeight="1" thickBot="1">
      <c r="A206" s="59" t="s">
        <v>259</v>
      </c>
      <c r="B206" s="79">
        <v>11</v>
      </c>
      <c r="C206" s="81" t="s">
        <v>15</v>
      </c>
      <c r="D206" s="81" t="s">
        <v>258</v>
      </c>
      <c r="E206" s="80"/>
      <c r="F206" s="8">
        <f t="shared" si="7"/>
        <v>1900</v>
      </c>
      <c r="G206" s="51"/>
      <c r="H206" s="51"/>
      <c r="I206" s="82">
        <f>I207</f>
        <v>1900</v>
      </c>
    </row>
    <row r="207" spans="1:11" ht="18" customHeight="1" thickBot="1">
      <c r="A207" s="7" t="s">
        <v>37</v>
      </c>
      <c r="B207" s="5" t="s">
        <v>28</v>
      </c>
      <c r="C207" s="5" t="s">
        <v>15</v>
      </c>
      <c r="D207" s="81" t="s">
        <v>258</v>
      </c>
      <c r="E207" s="5" t="s">
        <v>145</v>
      </c>
      <c r="F207" s="8">
        <f t="shared" si="7"/>
        <v>1900</v>
      </c>
      <c r="G207" s="8"/>
      <c r="H207" s="8"/>
      <c r="I207" s="8">
        <v>1900</v>
      </c>
      <c r="J207" s="41"/>
      <c r="K207" s="41"/>
    </row>
    <row r="208" spans="1:9" ht="18.75" customHeight="1" thickBot="1">
      <c r="A208" s="48" t="s">
        <v>177</v>
      </c>
      <c r="B208" s="5" t="s">
        <v>28</v>
      </c>
      <c r="C208" s="5" t="s">
        <v>9</v>
      </c>
      <c r="D208" s="5"/>
      <c r="E208" s="5"/>
      <c r="F208" s="77">
        <f t="shared" si="7"/>
        <v>2054093.8</v>
      </c>
      <c r="G208" s="8">
        <f>G212</f>
        <v>300000</v>
      </c>
      <c r="H208" s="8"/>
      <c r="I208" s="77">
        <f>I209</f>
        <v>1754093.8</v>
      </c>
    </row>
    <row r="209" spans="1:9" ht="32.25" thickBot="1">
      <c r="A209" s="49" t="s">
        <v>252</v>
      </c>
      <c r="B209" s="5" t="s">
        <v>28</v>
      </c>
      <c r="C209" s="5" t="s">
        <v>9</v>
      </c>
      <c r="D209" s="5" t="s">
        <v>253</v>
      </c>
      <c r="E209" s="5"/>
      <c r="F209" s="77">
        <f t="shared" si="7"/>
        <v>1754093.8</v>
      </c>
      <c r="G209" s="77"/>
      <c r="H209" s="77"/>
      <c r="I209" s="77">
        <f>I210</f>
        <v>1754093.8</v>
      </c>
    </row>
    <row r="210" spans="1:9" ht="79.5" thickBot="1">
      <c r="A210" s="49" t="s">
        <v>254</v>
      </c>
      <c r="B210" s="5" t="s">
        <v>28</v>
      </c>
      <c r="C210" s="5" t="s">
        <v>9</v>
      </c>
      <c r="D210" s="5" t="s">
        <v>255</v>
      </c>
      <c r="E210" s="5"/>
      <c r="F210" s="77">
        <f t="shared" si="7"/>
        <v>1754093.8</v>
      </c>
      <c r="G210" s="77"/>
      <c r="H210" s="77"/>
      <c r="I210" s="77">
        <f>I211</f>
        <v>1754093.8</v>
      </c>
    </row>
    <row r="211" spans="1:9" ht="16.5" thickBot="1">
      <c r="A211" s="83" t="s">
        <v>177</v>
      </c>
      <c r="B211" s="5" t="s">
        <v>28</v>
      </c>
      <c r="C211" s="5" t="s">
        <v>9</v>
      </c>
      <c r="D211" s="5" t="s">
        <v>255</v>
      </c>
      <c r="E211" s="5" t="s">
        <v>178</v>
      </c>
      <c r="F211" s="77">
        <f t="shared" si="7"/>
        <v>1754093.8</v>
      </c>
      <c r="G211" s="77"/>
      <c r="H211" s="77"/>
      <c r="I211" s="77">
        <v>1754093.8</v>
      </c>
    </row>
    <row r="212" spans="1:9" ht="22.5" customHeight="1" thickBot="1">
      <c r="A212" s="49" t="s">
        <v>200</v>
      </c>
      <c r="B212" s="5" t="s">
        <v>28</v>
      </c>
      <c r="C212" s="5" t="s">
        <v>9</v>
      </c>
      <c r="D212" s="5" t="s">
        <v>196</v>
      </c>
      <c r="E212" s="5"/>
      <c r="F212" s="8">
        <f t="shared" si="7"/>
        <v>300000</v>
      </c>
      <c r="G212" s="8">
        <f>G213</f>
        <v>300000</v>
      </c>
      <c r="H212" s="8"/>
      <c r="I212" s="8"/>
    </row>
    <row r="213" spans="1:9" ht="33.75" customHeight="1" thickBot="1">
      <c r="A213" s="7" t="s">
        <v>204</v>
      </c>
      <c r="B213" s="5" t="s">
        <v>28</v>
      </c>
      <c r="C213" s="5" t="s">
        <v>9</v>
      </c>
      <c r="D213" s="5" t="s">
        <v>205</v>
      </c>
      <c r="E213" s="5"/>
      <c r="F213" s="8">
        <f t="shared" si="7"/>
        <v>300000</v>
      </c>
      <c r="G213" s="8">
        <f>G214</f>
        <v>300000</v>
      </c>
      <c r="H213" s="8"/>
      <c r="I213" s="8"/>
    </row>
    <row r="214" spans="1:9" ht="52.5" customHeight="1" thickBot="1">
      <c r="A214" s="49" t="s">
        <v>206</v>
      </c>
      <c r="B214" s="5" t="s">
        <v>28</v>
      </c>
      <c r="C214" s="5" t="s">
        <v>9</v>
      </c>
      <c r="D214" s="5" t="s">
        <v>205</v>
      </c>
      <c r="E214" s="5" t="s">
        <v>178</v>
      </c>
      <c r="F214" s="8">
        <f t="shared" si="7"/>
        <v>300000</v>
      </c>
      <c r="G214" s="8">
        <f>G215+G216+G217</f>
        <v>300000</v>
      </c>
      <c r="H214" s="8"/>
      <c r="I214" s="8"/>
    </row>
    <row r="215" spans="1:9" ht="31.5" customHeight="1" thickBot="1">
      <c r="A215" s="48" t="s">
        <v>260</v>
      </c>
      <c r="B215" s="5" t="s">
        <v>28</v>
      </c>
      <c r="C215" s="5" t="s">
        <v>9</v>
      </c>
      <c r="D215" s="5" t="s">
        <v>205</v>
      </c>
      <c r="E215" s="5" t="s">
        <v>178</v>
      </c>
      <c r="F215" s="8">
        <f t="shared" si="7"/>
        <v>150000</v>
      </c>
      <c r="G215" s="46">
        <v>150000</v>
      </c>
      <c r="H215" s="46"/>
      <c r="I215" s="46"/>
    </row>
    <row r="216" spans="1:9" ht="31.5" customHeight="1" thickBot="1">
      <c r="A216" s="49" t="s">
        <v>261</v>
      </c>
      <c r="B216" s="5" t="s">
        <v>28</v>
      </c>
      <c r="C216" s="5" t="s">
        <v>9</v>
      </c>
      <c r="D216" s="5" t="s">
        <v>205</v>
      </c>
      <c r="E216" s="5" t="s">
        <v>178</v>
      </c>
      <c r="F216" s="8">
        <f t="shared" si="7"/>
        <v>100000</v>
      </c>
      <c r="G216" s="84">
        <v>100000</v>
      </c>
      <c r="H216" s="84"/>
      <c r="I216" s="84"/>
    </row>
    <row r="217" spans="1:9" ht="31.5" customHeight="1" thickBot="1">
      <c r="A217" s="49" t="s">
        <v>262</v>
      </c>
      <c r="B217" s="5" t="s">
        <v>28</v>
      </c>
      <c r="C217" s="5" t="s">
        <v>9</v>
      </c>
      <c r="D217" s="5" t="s">
        <v>205</v>
      </c>
      <c r="E217" s="5" t="s">
        <v>178</v>
      </c>
      <c r="F217" s="8">
        <f t="shared" si="7"/>
        <v>50000</v>
      </c>
      <c r="G217" s="84">
        <v>50000</v>
      </c>
      <c r="H217" s="84"/>
      <c r="I217" s="84"/>
    </row>
    <row r="218" spans="1:9" ht="16.5" thickBot="1">
      <c r="A218" s="47" t="s">
        <v>226</v>
      </c>
      <c r="B218" s="47"/>
      <c r="C218" s="47"/>
      <c r="D218" s="47"/>
      <c r="E218" s="47"/>
      <c r="F218" s="8">
        <f t="shared" si="7"/>
        <v>258522341</v>
      </c>
      <c r="G218" s="74">
        <f>G7+G42+G56+G75+G82+G110+G127+G166+G178</f>
        <v>123423100</v>
      </c>
      <c r="H218" s="74">
        <f>H7+H42+H56+H75+H82+H110+H127+H166+H178</f>
        <v>11767241</v>
      </c>
      <c r="I218" s="74">
        <f>I7+I42+I56+I75+I82+I110+I127+I166+I178</f>
        <v>123332000</v>
      </c>
    </row>
    <row r="219" spans="6:9" ht="11.25">
      <c r="F219" s="24"/>
      <c r="G219" s="24"/>
      <c r="H219" s="24"/>
      <c r="I219" s="24"/>
    </row>
    <row r="220" spans="6:7" ht="11.25">
      <c r="F220" s="24"/>
      <c r="G220" s="24"/>
    </row>
  </sheetData>
  <sheetProtection/>
  <mergeCells count="9">
    <mergeCell ref="A1:I1"/>
    <mergeCell ref="A2:I2"/>
    <mergeCell ref="A3:I3"/>
    <mergeCell ref="A4:A5"/>
    <mergeCell ref="B4:B5"/>
    <mergeCell ref="C4:C5"/>
    <mergeCell ref="D4:D5"/>
    <mergeCell ref="E4:E5"/>
    <mergeCell ref="F4:I4"/>
  </mergeCells>
  <printOptions/>
  <pageMargins left="0.75" right="0.75" top="1" bottom="1" header="0.5" footer="0.5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35"/>
  <sheetViews>
    <sheetView tabSelected="1" zoomScalePageLayoutView="0" workbookViewId="0" topLeftCell="A1">
      <selection activeCell="A3" sqref="A3:I3"/>
    </sheetView>
  </sheetViews>
  <sheetFormatPr defaultColWidth="9.140625" defaultRowHeight="12"/>
  <cols>
    <col min="1" max="1" width="72.421875" style="0" customWidth="1"/>
    <col min="2" max="2" width="6.28125" style="0" customWidth="1"/>
    <col min="3" max="3" width="5.140625" style="0" customWidth="1"/>
    <col min="4" max="4" width="5.8515625" style="0" customWidth="1"/>
    <col min="5" max="5" width="13.8515625" style="0" customWidth="1"/>
    <col min="6" max="6" width="6.28125" style="0" customWidth="1"/>
    <col min="7" max="7" width="0.13671875" style="0" hidden="1" customWidth="1"/>
    <col min="8" max="8" width="16.8515625" style="154" hidden="1" customWidth="1"/>
    <col min="9" max="9" width="18.421875" style="0" customWidth="1"/>
    <col min="10" max="11" width="18.140625" style="0" customWidth="1"/>
  </cols>
  <sheetData>
    <row r="1" spans="1:11" ht="66" customHeight="1">
      <c r="A1" s="155" t="s">
        <v>275</v>
      </c>
      <c r="B1" s="155"/>
      <c r="C1" s="155"/>
      <c r="D1" s="155"/>
      <c r="E1" s="155"/>
      <c r="F1" s="155"/>
      <c r="G1" s="155"/>
      <c r="H1" s="155"/>
      <c r="I1" s="155"/>
      <c r="J1" s="88"/>
      <c r="K1" s="88"/>
    </row>
    <row r="2" spans="1:11" ht="16.5" customHeight="1">
      <c r="A2" s="156" t="s">
        <v>273</v>
      </c>
      <c r="B2" s="168"/>
      <c r="C2" s="168"/>
      <c r="D2" s="168"/>
      <c r="E2" s="168"/>
      <c r="F2" s="168"/>
      <c r="G2" s="168"/>
      <c r="H2" s="168"/>
      <c r="I2" s="168"/>
      <c r="J2" s="89"/>
      <c r="K2" s="89"/>
    </row>
    <row r="3" spans="1:11" ht="44.25" customHeight="1" thickBot="1">
      <c r="A3" s="157" t="s">
        <v>274</v>
      </c>
      <c r="B3" s="157"/>
      <c r="C3" s="157"/>
      <c r="D3" s="157"/>
      <c r="E3" s="157"/>
      <c r="F3" s="157"/>
      <c r="G3" s="169"/>
      <c r="H3" s="169"/>
      <c r="I3" s="169"/>
      <c r="J3" s="93"/>
      <c r="K3" s="93"/>
    </row>
    <row r="4" spans="1:11" ht="17.25" customHeight="1" thickBot="1">
      <c r="A4" s="18" t="s">
        <v>0</v>
      </c>
      <c r="B4" s="19" t="s">
        <v>66</v>
      </c>
      <c r="C4" s="19" t="s">
        <v>1</v>
      </c>
      <c r="D4" s="19" t="s">
        <v>2</v>
      </c>
      <c r="E4" s="19" t="s">
        <v>3</v>
      </c>
      <c r="F4" s="100" t="s">
        <v>4</v>
      </c>
      <c r="G4" s="165" t="s">
        <v>67</v>
      </c>
      <c r="H4" s="166"/>
      <c r="I4" s="166"/>
      <c r="J4" s="166"/>
      <c r="K4" s="167"/>
    </row>
    <row r="5" spans="1:11" ht="99" customHeight="1" thickBot="1">
      <c r="A5" s="9">
        <v>1</v>
      </c>
      <c r="B5" s="10">
        <v>2</v>
      </c>
      <c r="C5" s="10">
        <v>3</v>
      </c>
      <c r="D5" s="10">
        <v>4</v>
      </c>
      <c r="E5" s="10">
        <v>5</v>
      </c>
      <c r="F5" s="108">
        <v>6</v>
      </c>
      <c r="G5" s="138" t="s">
        <v>271</v>
      </c>
      <c r="H5" s="143" t="s">
        <v>272</v>
      </c>
      <c r="I5" s="94" t="s">
        <v>268</v>
      </c>
      <c r="J5" s="101" t="s">
        <v>269</v>
      </c>
      <c r="K5" s="101" t="s">
        <v>270</v>
      </c>
    </row>
    <row r="6" spans="1:11" ht="31.5" customHeight="1" thickBot="1">
      <c r="A6" s="20" t="s">
        <v>69</v>
      </c>
      <c r="B6" s="25" t="s">
        <v>73</v>
      </c>
      <c r="C6" s="26"/>
      <c r="D6" s="26"/>
      <c r="E6" s="26"/>
      <c r="F6" s="27"/>
      <c r="G6" s="37"/>
      <c r="H6" s="144"/>
      <c r="I6" s="95">
        <f>I7+I26+I40+I59+I66+I71+I79</f>
        <v>35675689</v>
      </c>
      <c r="J6" s="53">
        <f>I6*1.115</f>
        <v>39778393.235</v>
      </c>
      <c r="K6" s="53">
        <f>J6*1.105</f>
        <v>43955124.524675</v>
      </c>
    </row>
    <row r="7" spans="1:11" ht="16.5" thickBot="1">
      <c r="A7" s="7" t="s">
        <v>32</v>
      </c>
      <c r="B7" s="31" t="s">
        <v>73</v>
      </c>
      <c r="C7" s="5" t="s">
        <v>8</v>
      </c>
      <c r="D7" s="5"/>
      <c r="E7" s="5"/>
      <c r="F7" s="12"/>
      <c r="G7" s="81"/>
      <c r="H7" s="145">
        <f>H11+H12+H13+H14+H15</f>
        <v>12967151</v>
      </c>
      <c r="I7" s="45">
        <f>I8+I16+I19</f>
        <v>11736189</v>
      </c>
      <c r="J7" s="84">
        <f>I7*1.115</f>
        <v>13085850.735</v>
      </c>
      <c r="K7" s="84">
        <f>J7*1.105</f>
        <v>14459865.062174998</v>
      </c>
    </row>
    <row r="8" spans="1:11" ht="48" thickBot="1">
      <c r="A8" s="7" t="s">
        <v>75</v>
      </c>
      <c r="B8" s="37" t="s">
        <v>73</v>
      </c>
      <c r="C8" s="5" t="s">
        <v>8</v>
      </c>
      <c r="D8" s="5" t="s">
        <v>9</v>
      </c>
      <c r="E8" s="5"/>
      <c r="F8" s="12"/>
      <c r="G8" s="81"/>
      <c r="H8" s="145">
        <f aca="true" t="shared" si="0" ref="H8:I10">H9</f>
        <v>12643751</v>
      </c>
      <c r="I8" s="45">
        <f t="shared" si="0"/>
        <v>10948089</v>
      </c>
      <c r="J8" s="84">
        <f aca="true" t="shared" si="1" ref="J8:J71">I8*1.115</f>
        <v>12207119.235</v>
      </c>
      <c r="K8" s="84">
        <f aca="true" t="shared" si="2" ref="K8:K71">J8*1.105</f>
        <v>13488866.754674999</v>
      </c>
    </row>
    <row r="9" spans="1:11" ht="48" thickBot="1">
      <c r="A9" s="7" t="s">
        <v>154</v>
      </c>
      <c r="B9" s="37" t="s">
        <v>73</v>
      </c>
      <c r="C9" s="5" t="s">
        <v>8</v>
      </c>
      <c r="D9" s="5" t="s">
        <v>9</v>
      </c>
      <c r="E9" s="5" t="s">
        <v>76</v>
      </c>
      <c r="F9" s="12"/>
      <c r="G9" s="81"/>
      <c r="H9" s="145">
        <f t="shared" si="0"/>
        <v>12643751</v>
      </c>
      <c r="I9" s="45">
        <f t="shared" si="0"/>
        <v>10948089</v>
      </c>
      <c r="J9" s="84">
        <f t="shared" si="1"/>
        <v>12207119.235</v>
      </c>
      <c r="K9" s="84">
        <f t="shared" si="2"/>
        <v>13488866.754674999</v>
      </c>
    </row>
    <row r="10" spans="1:11" ht="16.5" thickBot="1">
      <c r="A10" s="7" t="s">
        <v>34</v>
      </c>
      <c r="B10" s="37" t="s">
        <v>73</v>
      </c>
      <c r="C10" s="5" t="s">
        <v>8</v>
      </c>
      <c r="D10" s="5" t="s">
        <v>9</v>
      </c>
      <c r="E10" s="5" t="s">
        <v>77</v>
      </c>
      <c r="F10" s="12"/>
      <c r="G10" s="81"/>
      <c r="H10" s="145">
        <f t="shared" si="0"/>
        <v>12643751</v>
      </c>
      <c r="I10" s="45">
        <f t="shared" si="0"/>
        <v>10948089</v>
      </c>
      <c r="J10" s="84">
        <f t="shared" si="1"/>
        <v>12207119.235</v>
      </c>
      <c r="K10" s="84">
        <f t="shared" si="2"/>
        <v>13488866.754674999</v>
      </c>
    </row>
    <row r="11" spans="1:11" ht="32.25" thickBot="1">
      <c r="A11" s="7" t="s">
        <v>214</v>
      </c>
      <c r="B11" s="37" t="s">
        <v>73</v>
      </c>
      <c r="C11" s="5" t="s">
        <v>78</v>
      </c>
      <c r="D11" s="5" t="s">
        <v>9</v>
      </c>
      <c r="E11" s="69" t="s">
        <v>77</v>
      </c>
      <c r="F11" s="116" t="s">
        <v>79</v>
      </c>
      <c r="G11" s="81"/>
      <c r="H11" s="145">
        <v>12643751</v>
      </c>
      <c r="I11" s="45">
        <v>10948089</v>
      </c>
      <c r="J11" s="84">
        <f t="shared" si="1"/>
        <v>12207119.235</v>
      </c>
      <c r="K11" s="84">
        <f t="shared" si="2"/>
        <v>13488866.754674999</v>
      </c>
    </row>
    <row r="12" spans="1:11" s="63" customFormat="1" ht="16.5" thickBot="1">
      <c r="A12" s="59" t="s">
        <v>211</v>
      </c>
      <c r="B12" s="37" t="s">
        <v>73</v>
      </c>
      <c r="C12" s="59"/>
      <c r="D12" s="68"/>
      <c r="E12" s="70"/>
      <c r="F12" s="117"/>
      <c r="G12" s="70"/>
      <c r="H12" s="146">
        <v>8800</v>
      </c>
      <c r="I12" s="45">
        <v>5200</v>
      </c>
      <c r="J12" s="84">
        <f t="shared" si="1"/>
        <v>5798</v>
      </c>
      <c r="K12" s="84">
        <f t="shared" si="2"/>
        <v>6406.79</v>
      </c>
    </row>
    <row r="13" spans="1:11" s="63" customFormat="1" ht="32.25" thickBot="1">
      <c r="A13" s="59" t="s">
        <v>212</v>
      </c>
      <c r="B13" s="37" t="s">
        <v>73</v>
      </c>
      <c r="C13" s="59"/>
      <c r="D13" s="68"/>
      <c r="E13" s="70"/>
      <c r="F13" s="117"/>
      <c r="G13" s="70"/>
      <c r="H13" s="146">
        <v>500</v>
      </c>
      <c r="I13" s="45">
        <v>400</v>
      </c>
      <c r="J13" s="84">
        <f t="shared" si="1"/>
        <v>446</v>
      </c>
      <c r="K13" s="84">
        <f t="shared" si="2"/>
        <v>492.83</v>
      </c>
    </row>
    <row r="14" spans="1:11" s="63" customFormat="1" ht="48" thickBot="1">
      <c r="A14" s="1" t="s">
        <v>213</v>
      </c>
      <c r="B14" s="37" t="s">
        <v>73</v>
      </c>
      <c r="C14" s="59"/>
      <c r="D14" s="68"/>
      <c r="E14" s="70"/>
      <c r="F14" s="118"/>
      <c r="G14" s="70"/>
      <c r="H14" s="146">
        <v>161200</v>
      </c>
      <c r="I14" s="90">
        <v>153200</v>
      </c>
      <c r="J14" s="84">
        <f t="shared" si="1"/>
        <v>170818</v>
      </c>
      <c r="K14" s="84">
        <f t="shared" si="2"/>
        <v>188753.88999999998</v>
      </c>
    </row>
    <row r="15" spans="1:11" s="63" customFormat="1" ht="48" thickBot="1">
      <c r="A15" s="1" t="s">
        <v>218</v>
      </c>
      <c r="B15" s="37" t="s">
        <v>73</v>
      </c>
      <c r="C15" s="59"/>
      <c r="D15" s="1"/>
      <c r="E15" s="60"/>
      <c r="F15" s="61"/>
      <c r="G15" s="51"/>
      <c r="H15" s="147">
        <v>152900</v>
      </c>
      <c r="I15" s="125">
        <v>150100</v>
      </c>
      <c r="J15" s="84">
        <f t="shared" si="1"/>
        <v>167361.5</v>
      </c>
      <c r="K15" s="84">
        <f t="shared" si="2"/>
        <v>184934.4575</v>
      </c>
    </row>
    <row r="16" spans="1:11" s="63" customFormat="1" ht="16.5" thickBot="1">
      <c r="A16" s="6" t="s">
        <v>229</v>
      </c>
      <c r="B16" s="37" t="s">
        <v>73</v>
      </c>
      <c r="C16" s="5" t="s">
        <v>8</v>
      </c>
      <c r="D16" s="12" t="s">
        <v>21</v>
      </c>
      <c r="E16" s="55"/>
      <c r="F16" s="109"/>
      <c r="G16" s="51"/>
      <c r="H16" s="147">
        <v>0</v>
      </c>
      <c r="I16" s="126">
        <f>I17</f>
        <v>50000</v>
      </c>
      <c r="J16" s="84">
        <f t="shared" si="1"/>
        <v>55750</v>
      </c>
      <c r="K16" s="84">
        <f t="shared" si="2"/>
        <v>61603.75</v>
      </c>
    </row>
    <row r="17" spans="1:11" s="63" customFormat="1" ht="16.5" thickBot="1">
      <c r="A17" s="6" t="s">
        <v>230</v>
      </c>
      <c r="B17" s="37" t="s">
        <v>73</v>
      </c>
      <c r="C17" s="5" t="s">
        <v>8</v>
      </c>
      <c r="D17" s="12" t="s">
        <v>21</v>
      </c>
      <c r="E17" s="37" t="s">
        <v>231</v>
      </c>
      <c r="F17" s="61"/>
      <c r="G17" s="51"/>
      <c r="H17" s="147">
        <v>0</v>
      </c>
      <c r="I17" s="125">
        <f>I18</f>
        <v>50000</v>
      </c>
      <c r="J17" s="84">
        <f t="shared" si="1"/>
        <v>55750</v>
      </c>
      <c r="K17" s="84">
        <f t="shared" si="2"/>
        <v>61603.75</v>
      </c>
    </row>
    <row r="18" spans="1:11" s="63" customFormat="1" ht="16.5" thickBot="1">
      <c r="A18" s="6" t="s">
        <v>232</v>
      </c>
      <c r="B18" s="37" t="s">
        <v>73</v>
      </c>
      <c r="C18" s="5" t="s">
        <v>8</v>
      </c>
      <c r="D18" s="12" t="s">
        <v>21</v>
      </c>
      <c r="E18" s="37" t="s">
        <v>233</v>
      </c>
      <c r="F18" s="61">
        <v>500</v>
      </c>
      <c r="G18" s="51"/>
      <c r="H18" s="147">
        <v>0</v>
      </c>
      <c r="I18" s="125">
        <v>50000</v>
      </c>
      <c r="J18" s="84">
        <f t="shared" si="1"/>
        <v>55750</v>
      </c>
      <c r="K18" s="84">
        <f t="shared" si="2"/>
        <v>61603.75</v>
      </c>
    </row>
    <row r="19" spans="1:11" ht="16.5" thickBot="1">
      <c r="A19" s="7" t="s">
        <v>13</v>
      </c>
      <c r="B19" s="37" t="s">
        <v>73</v>
      </c>
      <c r="C19" s="5" t="s">
        <v>8</v>
      </c>
      <c r="D19" s="5" t="s">
        <v>86</v>
      </c>
      <c r="E19" s="5"/>
      <c r="F19" s="12"/>
      <c r="G19" s="81"/>
      <c r="H19" s="145">
        <f>H20+H23</f>
        <v>826188.31</v>
      </c>
      <c r="I19" s="45">
        <f>I20+I23</f>
        <v>738100</v>
      </c>
      <c r="J19" s="84">
        <f t="shared" si="1"/>
        <v>822981.5</v>
      </c>
      <c r="K19" s="84">
        <f t="shared" si="2"/>
        <v>909394.5575</v>
      </c>
    </row>
    <row r="20" spans="1:11" ht="16.5" thickBot="1">
      <c r="A20" s="7" t="s">
        <v>33</v>
      </c>
      <c r="B20" s="37" t="s">
        <v>73</v>
      </c>
      <c r="C20" s="5" t="s">
        <v>8</v>
      </c>
      <c r="D20" s="5" t="s">
        <v>86</v>
      </c>
      <c r="E20" s="5" t="s">
        <v>53</v>
      </c>
      <c r="F20" s="12"/>
      <c r="G20" s="81"/>
      <c r="H20" s="145">
        <f>H21</f>
        <v>705500</v>
      </c>
      <c r="I20" s="45">
        <f>I21</f>
        <v>638100</v>
      </c>
      <c r="J20" s="84">
        <f t="shared" si="1"/>
        <v>711481.5</v>
      </c>
      <c r="K20" s="84">
        <f t="shared" si="2"/>
        <v>786187.0575</v>
      </c>
    </row>
    <row r="21" spans="1:11" ht="16.5" thickBot="1">
      <c r="A21" s="7" t="s">
        <v>57</v>
      </c>
      <c r="B21" s="37" t="s">
        <v>73</v>
      </c>
      <c r="C21" s="5" t="s">
        <v>8</v>
      </c>
      <c r="D21" s="5" t="s">
        <v>86</v>
      </c>
      <c r="E21" s="5" t="s">
        <v>87</v>
      </c>
      <c r="F21" s="12"/>
      <c r="G21" s="81"/>
      <c r="H21" s="145">
        <v>705500</v>
      </c>
      <c r="I21" s="45">
        <f>I22</f>
        <v>638100</v>
      </c>
      <c r="J21" s="84">
        <f t="shared" si="1"/>
        <v>711481.5</v>
      </c>
      <c r="K21" s="84">
        <f t="shared" si="2"/>
        <v>786187.0575</v>
      </c>
    </row>
    <row r="22" spans="1:11" ht="16.5" thickBot="1">
      <c r="A22" s="7" t="s">
        <v>89</v>
      </c>
      <c r="B22" s="37" t="s">
        <v>73</v>
      </c>
      <c r="C22" s="5" t="s">
        <v>8</v>
      </c>
      <c r="D22" s="5" t="s">
        <v>86</v>
      </c>
      <c r="E22" s="5" t="s">
        <v>87</v>
      </c>
      <c r="F22" s="12" t="s">
        <v>79</v>
      </c>
      <c r="G22" s="81"/>
      <c r="H22" s="145">
        <v>705500</v>
      </c>
      <c r="I22" s="45">
        <v>638100</v>
      </c>
      <c r="J22" s="84">
        <f t="shared" si="1"/>
        <v>711481.5</v>
      </c>
      <c r="K22" s="84">
        <f t="shared" si="2"/>
        <v>786187.0575</v>
      </c>
    </row>
    <row r="23" spans="1:11" ht="48" thickBot="1">
      <c r="A23" s="7" t="s">
        <v>35</v>
      </c>
      <c r="B23" s="37" t="s">
        <v>73</v>
      </c>
      <c r="C23" s="5" t="s">
        <v>8</v>
      </c>
      <c r="D23" s="5" t="s">
        <v>86</v>
      </c>
      <c r="E23" s="5" t="s">
        <v>56</v>
      </c>
      <c r="F23" s="12"/>
      <c r="G23" s="81"/>
      <c r="H23" s="145">
        <f>H25</f>
        <v>120688.31</v>
      </c>
      <c r="I23" s="45">
        <f>I24</f>
        <v>100000</v>
      </c>
      <c r="J23" s="84">
        <f t="shared" si="1"/>
        <v>111500</v>
      </c>
      <c r="K23" s="84">
        <f t="shared" si="2"/>
        <v>123207.5</v>
      </c>
    </row>
    <row r="24" spans="1:11" ht="48" thickBot="1">
      <c r="A24" s="7" t="s">
        <v>36</v>
      </c>
      <c r="B24" s="37" t="s">
        <v>73</v>
      </c>
      <c r="C24" s="5" t="s">
        <v>8</v>
      </c>
      <c r="D24" s="5" t="s">
        <v>86</v>
      </c>
      <c r="E24" s="5" t="s">
        <v>91</v>
      </c>
      <c r="F24" s="12"/>
      <c r="G24" s="81"/>
      <c r="H24" s="145">
        <f>H25</f>
        <v>120688.31</v>
      </c>
      <c r="I24" s="45">
        <f>I25</f>
        <v>100000</v>
      </c>
      <c r="J24" s="84">
        <f t="shared" si="1"/>
        <v>111500</v>
      </c>
      <c r="K24" s="84">
        <f t="shared" si="2"/>
        <v>123207.5</v>
      </c>
    </row>
    <row r="25" spans="1:11" ht="16.5" thickBot="1">
      <c r="A25" s="7" t="s">
        <v>80</v>
      </c>
      <c r="B25" s="37" t="s">
        <v>73</v>
      </c>
      <c r="C25" s="5" t="s">
        <v>8</v>
      </c>
      <c r="D25" s="5" t="s">
        <v>86</v>
      </c>
      <c r="E25" s="5" t="s">
        <v>91</v>
      </c>
      <c r="F25" s="12" t="s">
        <v>79</v>
      </c>
      <c r="G25" s="81"/>
      <c r="H25" s="145">
        <v>120688.31</v>
      </c>
      <c r="I25" s="45">
        <v>100000</v>
      </c>
      <c r="J25" s="84">
        <f t="shared" si="1"/>
        <v>111500</v>
      </c>
      <c r="K25" s="84">
        <f t="shared" si="2"/>
        <v>123207.5</v>
      </c>
    </row>
    <row r="26" spans="1:11" ht="32.25" thickBot="1">
      <c r="A26" s="7" t="s">
        <v>14</v>
      </c>
      <c r="B26" s="37" t="s">
        <v>73</v>
      </c>
      <c r="C26" s="5" t="s">
        <v>15</v>
      </c>
      <c r="D26" s="5"/>
      <c r="E26" s="5"/>
      <c r="F26" s="12"/>
      <c r="G26" s="81"/>
      <c r="H26" s="145">
        <f>H27+H37</f>
        <v>564000</v>
      </c>
      <c r="I26" s="45">
        <f>I27+I33</f>
        <v>603100</v>
      </c>
      <c r="J26" s="84">
        <f t="shared" si="1"/>
        <v>672456.5</v>
      </c>
      <c r="K26" s="84">
        <f t="shared" si="2"/>
        <v>743064.4325</v>
      </c>
    </row>
    <row r="27" spans="1:11" ht="16.5" thickBot="1">
      <c r="A27" s="7" t="s">
        <v>38</v>
      </c>
      <c r="B27" s="37" t="s">
        <v>73</v>
      </c>
      <c r="C27" s="5" t="s">
        <v>15</v>
      </c>
      <c r="D27" s="5" t="s">
        <v>16</v>
      </c>
      <c r="E27" s="5"/>
      <c r="F27" s="12"/>
      <c r="G27" s="81"/>
      <c r="H27" s="145">
        <f>H28</f>
        <v>555000</v>
      </c>
      <c r="I27" s="45">
        <f>I28</f>
        <v>400000</v>
      </c>
      <c r="J27" s="84">
        <f t="shared" si="1"/>
        <v>446000</v>
      </c>
      <c r="K27" s="84">
        <f t="shared" si="2"/>
        <v>492830</v>
      </c>
    </row>
    <row r="28" spans="1:11" ht="16.5" thickBot="1">
      <c r="A28" s="48" t="s">
        <v>92</v>
      </c>
      <c r="B28" s="37" t="s">
        <v>73</v>
      </c>
      <c r="C28" s="5" t="s">
        <v>15</v>
      </c>
      <c r="D28" s="5" t="s">
        <v>16</v>
      </c>
      <c r="E28" s="5" t="s">
        <v>93</v>
      </c>
      <c r="F28" s="12"/>
      <c r="G28" s="81"/>
      <c r="H28" s="145">
        <f>H29+H31</f>
        <v>555000</v>
      </c>
      <c r="I28" s="45">
        <f>I29+I31</f>
        <v>400000</v>
      </c>
      <c r="J28" s="84">
        <f t="shared" si="1"/>
        <v>446000</v>
      </c>
      <c r="K28" s="84">
        <f t="shared" si="2"/>
        <v>492830</v>
      </c>
    </row>
    <row r="29" spans="1:11" ht="48" thickBot="1">
      <c r="A29" s="49" t="s">
        <v>235</v>
      </c>
      <c r="B29" s="37" t="s">
        <v>73</v>
      </c>
      <c r="C29" s="5" t="s">
        <v>15</v>
      </c>
      <c r="D29" s="5" t="s">
        <v>16</v>
      </c>
      <c r="E29" s="5" t="s">
        <v>168</v>
      </c>
      <c r="F29" s="12"/>
      <c r="G29" s="81"/>
      <c r="H29" s="145">
        <f>H30</f>
        <v>330000</v>
      </c>
      <c r="I29" s="45">
        <f>I30</f>
        <v>330000</v>
      </c>
      <c r="J29" s="84">
        <f t="shared" si="1"/>
        <v>367950</v>
      </c>
      <c r="K29" s="84">
        <f t="shared" si="2"/>
        <v>406584.75</v>
      </c>
    </row>
    <row r="30" spans="1:11" ht="16.5" thickBot="1">
      <c r="A30" s="7" t="s">
        <v>80</v>
      </c>
      <c r="B30" s="37" t="s">
        <v>73</v>
      </c>
      <c r="C30" s="5" t="s">
        <v>15</v>
      </c>
      <c r="D30" s="5" t="s">
        <v>16</v>
      </c>
      <c r="E30" s="5" t="s">
        <v>168</v>
      </c>
      <c r="F30" s="12" t="s">
        <v>79</v>
      </c>
      <c r="G30" s="81"/>
      <c r="H30" s="145">
        <v>330000</v>
      </c>
      <c r="I30" s="45">
        <v>330000</v>
      </c>
      <c r="J30" s="84">
        <f t="shared" si="1"/>
        <v>367950</v>
      </c>
      <c r="K30" s="84">
        <f t="shared" si="2"/>
        <v>406584.75</v>
      </c>
    </row>
    <row r="31" spans="1:11" ht="48" thickBot="1">
      <c r="A31" s="7" t="s">
        <v>185</v>
      </c>
      <c r="B31" s="37" t="s">
        <v>73</v>
      </c>
      <c r="C31" s="5" t="s">
        <v>15</v>
      </c>
      <c r="D31" s="5" t="s">
        <v>16</v>
      </c>
      <c r="E31" s="5" t="s">
        <v>184</v>
      </c>
      <c r="F31" s="12"/>
      <c r="G31" s="81"/>
      <c r="H31" s="145">
        <f>H32</f>
        <v>225000</v>
      </c>
      <c r="I31" s="45">
        <f>I32</f>
        <v>70000</v>
      </c>
      <c r="J31" s="84">
        <f t="shared" si="1"/>
        <v>78050</v>
      </c>
      <c r="K31" s="84">
        <f t="shared" si="2"/>
        <v>86245.25</v>
      </c>
    </row>
    <row r="32" spans="1:11" ht="16.5" thickBot="1">
      <c r="A32" s="7" t="s">
        <v>80</v>
      </c>
      <c r="B32" s="37" t="s">
        <v>73</v>
      </c>
      <c r="C32" s="5" t="s">
        <v>15</v>
      </c>
      <c r="D32" s="5" t="s">
        <v>16</v>
      </c>
      <c r="E32" s="5" t="s">
        <v>184</v>
      </c>
      <c r="F32" s="12" t="s">
        <v>79</v>
      </c>
      <c r="G32" s="81"/>
      <c r="H32" s="145">
        <v>225000</v>
      </c>
      <c r="I32" s="45">
        <v>70000</v>
      </c>
      <c r="J32" s="84">
        <f t="shared" si="1"/>
        <v>78050</v>
      </c>
      <c r="K32" s="84">
        <f t="shared" si="2"/>
        <v>86245.25</v>
      </c>
    </row>
    <row r="33" spans="1:11" ht="32.25" thickBot="1">
      <c r="A33" s="7" t="s">
        <v>173</v>
      </c>
      <c r="B33" s="37" t="s">
        <v>73</v>
      </c>
      <c r="C33" s="5" t="s">
        <v>15</v>
      </c>
      <c r="D33" s="5" t="s">
        <v>23</v>
      </c>
      <c r="E33" s="5"/>
      <c r="F33" s="12"/>
      <c r="G33" s="81"/>
      <c r="H33" s="145"/>
      <c r="I33" s="45">
        <f>I34+I37</f>
        <v>203100</v>
      </c>
      <c r="J33" s="84">
        <f t="shared" si="1"/>
        <v>226456.5</v>
      </c>
      <c r="K33" s="84">
        <f t="shared" si="2"/>
        <v>250234.4325</v>
      </c>
    </row>
    <row r="34" spans="1:11" ht="48" thickBot="1">
      <c r="A34" s="7" t="s">
        <v>154</v>
      </c>
      <c r="B34" s="37" t="s">
        <v>73</v>
      </c>
      <c r="C34" s="5" t="s">
        <v>15</v>
      </c>
      <c r="D34" s="5" t="s">
        <v>23</v>
      </c>
      <c r="E34" s="5" t="s">
        <v>76</v>
      </c>
      <c r="F34" s="12"/>
      <c r="G34" s="81"/>
      <c r="H34" s="145"/>
      <c r="I34" s="45">
        <f>I35</f>
        <v>191100</v>
      </c>
      <c r="J34" s="84">
        <f t="shared" si="1"/>
        <v>213076.5</v>
      </c>
      <c r="K34" s="84">
        <f t="shared" si="2"/>
        <v>235449.5325</v>
      </c>
    </row>
    <row r="35" spans="1:11" ht="16.5" thickBot="1">
      <c r="A35" s="7" t="s">
        <v>34</v>
      </c>
      <c r="B35" s="37" t="s">
        <v>73</v>
      </c>
      <c r="C35" s="5" t="s">
        <v>15</v>
      </c>
      <c r="D35" s="5" t="s">
        <v>23</v>
      </c>
      <c r="E35" s="5" t="s">
        <v>77</v>
      </c>
      <c r="F35" s="12"/>
      <c r="G35" s="81"/>
      <c r="H35" s="145"/>
      <c r="I35" s="45">
        <f>I36</f>
        <v>191100</v>
      </c>
      <c r="J35" s="84">
        <f t="shared" si="1"/>
        <v>213076.5</v>
      </c>
      <c r="K35" s="84">
        <f t="shared" si="2"/>
        <v>235449.5325</v>
      </c>
    </row>
    <row r="36" spans="1:11" ht="16.5" thickBot="1">
      <c r="A36" s="7" t="s">
        <v>236</v>
      </c>
      <c r="B36" s="38" t="s">
        <v>73</v>
      </c>
      <c r="C36" s="5" t="s">
        <v>15</v>
      </c>
      <c r="D36" s="5" t="s">
        <v>23</v>
      </c>
      <c r="E36" s="5" t="s">
        <v>77</v>
      </c>
      <c r="F36" s="12" t="s">
        <v>79</v>
      </c>
      <c r="G36" s="81"/>
      <c r="H36" s="145"/>
      <c r="I36" s="45">
        <v>191100</v>
      </c>
      <c r="J36" s="84">
        <f t="shared" si="1"/>
        <v>213076.5</v>
      </c>
      <c r="K36" s="84">
        <f t="shared" si="2"/>
        <v>235449.5325</v>
      </c>
    </row>
    <row r="37" spans="1:11" ht="16.5" thickBot="1">
      <c r="A37" s="7" t="s">
        <v>58</v>
      </c>
      <c r="B37" s="37" t="s">
        <v>73</v>
      </c>
      <c r="C37" s="5" t="s">
        <v>15</v>
      </c>
      <c r="D37" s="5" t="s">
        <v>23</v>
      </c>
      <c r="E37" s="5" t="s">
        <v>59</v>
      </c>
      <c r="F37" s="12"/>
      <c r="G37" s="81"/>
      <c r="H37" s="145">
        <f>H38</f>
        <v>9000</v>
      </c>
      <c r="I37" s="45">
        <f>I38</f>
        <v>12000</v>
      </c>
      <c r="J37" s="84">
        <f t="shared" si="1"/>
        <v>13380</v>
      </c>
      <c r="K37" s="84">
        <f t="shared" si="2"/>
        <v>14784.9</v>
      </c>
    </row>
    <row r="38" spans="1:11" ht="32.25" thickBot="1">
      <c r="A38" s="7" t="s">
        <v>94</v>
      </c>
      <c r="B38" s="37" t="s">
        <v>73</v>
      </c>
      <c r="C38" s="5" t="s">
        <v>15</v>
      </c>
      <c r="D38" s="5" t="s">
        <v>23</v>
      </c>
      <c r="E38" s="5" t="s">
        <v>95</v>
      </c>
      <c r="F38" s="12"/>
      <c r="G38" s="81"/>
      <c r="H38" s="145">
        <v>9000</v>
      </c>
      <c r="I38" s="45">
        <f>I39</f>
        <v>12000</v>
      </c>
      <c r="J38" s="84">
        <f t="shared" si="1"/>
        <v>13380</v>
      </c>
      <c r="K38" s="84">
        <f t="shared" si="2"/>
        <v>14784.9</v>
      </c>
    </row>
    <row r="39" spans="1:11" ht="48" thickBot="1">
      <c r="A39" s="7" t="s">
        <v>96</v>
      </c>
      <c r="B39" s="37" t="s">
        <v>73</v>
      </c>
      <c r="C39" s="5" t="s">
        <v>15</v>
      </c>
      <c r="D39" s="5" t="s">
        <v>23</v>
      </c>
      <c r="E39" s="5" t="s">
        <v>95</v>
      </c>
      <c r="F39" s="12" t="s">
        <v>79</v>
      </c>
      <c r="G39" s="81"/>
      <c r="H39" s="145">
        <v>9000</v>
      </c>
      <c r="I39" s="45">
        <v>12000</v>
      </c>
      <c r="J39" s="84">
        <f t="shared" si="1"/>
        <v>13380</v>
      </c>
      <c r="K39" s="84">
        <f t="shared" si="2"/>
        <v>14784.9</v>
      </c>
    </row>
    <row r="40" spans="1:11" ht="16.5" thickBot="1">
      <c r="A40" s="7" t="s">
        <v>17</v>
      </c>
      <c r="B40" s="37" t="s">
        <v>73</v>
      </c>
      <c r="C40" s="5" t="s">
        <v>9</v>
      </c>
      <c r="D40" s="5"/>
      <c r="E40" s="5"/>
      <c r="F40" s="12"/>
      <c r="G40" s="81"/>
      <c r="H40" s="145"/>
      <c r="I40" s="45">
        <f>I41+I44+I52</f>
        <v>19205200</v>
      </c>
      <c r="J40" s="84">
        <f t="shared" si="1"/>
        <v>21413798</v>
      </c>
      <c r="K40" s="84">
        <f t="shared" si="2"/>
        <v>23662246.79</v>
      </c>
    </row>
    <row r="41" spans="1:11" ht="16.5" thickBot="1">
      <c r="A41" s="7" t="s">
        <v>92</v>
      </c>
      <c r="B41" s="37" t="s">
        <v>73</v>
      </c>
      <c r="C41" s="5" t="s">
        <v>9</v>
      </c>
      <c r="D41" s="5" t="s">
        <v>10</v>
      </c>
      <c r="E41" s="5" t="s">
        <v>93</v>
      </c>
      <c r="F41" s="12"/>
      <c r="G41" s="81"/>
      <c r="H41" s="145"/>
      <c r="I41" s="45">
        <f>I42</f>
        <v>700000</v>
      </c>
      <c r="J41" s="84">
        <f t="shared" si="1"/>
        <v>780500</v>
      </c>
      <c r="K41" s="84">
        <f t="shared" si="2"/>
        <v>862452.5</v>
      </c>
    </row>
    <row r="42" spans="1:11" ht="48" thickBot="1">
      <c r="A42" s="7" t="s">
        <v>237</v>
      </c>
      <c r="B42" s="37" t="s">
        <v>73</v>
      </c>
      <c r="C42" s="5" t="s">
        <v>9</v>
      </c>
      <c r="D42" s="5" t="s">
        <v>10</v>
      </c>
      <c r="E42" s="5" t="s">
        <v>238</v>
      </c>
      <c r="F42" s="12"/>
      <c r="G42" s="81"/>
      <c r="H42" s="145"/>
      <c r="I42" s="45">
        <f>I43</f>
        <v>700000</v>
      </c>
      <c r="J42" s="84">
        <f t="shared" si="1"/>
        <v>780500</v>
      </c>
      <c r="K42" s="84">
        <f t="shared" si="2"/>
        <v>862452.5</v>
      </c>
    </row>
    <row r="43" spans="1:11" ht="16.5" thickBot="1">
      <c r="A43" s="7" t="s">
        <v>239</v>
      </c>
      <c r="B43" s="37" t="s">
        <v>73</v>
      </c>
      <c r="C43" s="5" t="s">
        <v>9</v>
      </c>
      <c r="D43" s="5" t="s">
        <v>10</v>
      </c>
      <c r="E43" s="5" t="s">
        <v>238</v>
      </c>
      <c r="F43" s="12" t="s">
        <v>219</v>
      </c>
      <c r="G43" s="81"/>
      <c r="H43" s="145"/>
      <c r="I43" s="45">
        <v>700000</v>
      </c>
      <c r="J43" s="84">
        <f t="shared" si="1"/>
        <v>780500</v>
      </c>
      <c r="K43" s="84">
        <f t="shared" si="2"/>
        <v>862452.5</v>
      </c>
    </row>
    <row r="44" spans="1:11" ht="16.5" thickBot="1">
      <c r="A44" s="7" t="s">
        <v>19</v>
      </c>
      <c r="B44" s="37" t="s">
        <v>73</v>
      </c>
      <c r="C44" s="5" t="s">
        <v>9</v>
      </c>
      <c r="D44" s="5" t="s">
        <v>23</v>
      </c>
      <c r="E44" s="5"/>
      <c r="F44" s="12"/>
      <c r="G44" s="81"/>
      <c r="H44" s="145"/>
      <c r="I44" s="45">
        <f>I45+I49</f>
        <v>18255200</v>
      </c>
      <c r="J44" s="84">
        <f t="shared" si="1"/>
        <v>20354548</v>
      </c>
      <c r="K44" s="84">
        <f t="shared" si="2"/>
        <v>22491775.54</v>
      </c>
    </row>
    <row r="45" spans="1:11" ht="16.5" thickBot="1">
      <c r="A45" s="7" t="s">
        <v>99</v>
      </c>
      <c r="B45" s="37" t="s">
        <v>73</v>
      </c>
      <c r="C45" s="5" t="s">
        <v>9</v>
      </c>
      <c r="D45" s="5" t="s">
        <v>23</v>
      </c>
      <c r="E45" s="5" t="s">
        <v>61</v>
      </c>
      <c r="F45" s="12"/>
      <c r="G45" s="81"/>
      <c r="H45" s="145"/>
      <c r="I45" s="45">
        <f>I46</f>
        <v>11004200</v>
      </c>
      <c r="J45" s="84">
        <f t="shared" si="1"/>
        <v>12269683</v>
      </c>
      <c r="K45" s="84">
        <f t="shared" si="2"/>
        <v>13557999.715</v>
      </c>
    </row>
    <row r="46" spans="1:11" ht="48" thickBot="1">
      <c r="A46" s="7" t="s">
        <v>157</v>
      </c>
      <c r="B46" s="37" t="s">
        <v>73</v>
      </c>
      <c r="C46" s="5" t="s">
        <v>9</v>
      </c>
      <c r="D46" s="5" t="s">
        <v>23</v>
      </c>
      <c r="E46" s="5" t="s">
        <v>156</v>
      </c>
      <c r="F46" s="12"/>
      <c r="G46" s="81"/>
      <c r="H46" s="145"/>
      <c r="I46" s="45">
        <f>I47</f>
        <v>11004200</v>
      </c>
      <c r="J46" s="84">
        <f t="shared" si="1"/>
        <v>12269683</v>
      </c>
      <c r="K46" s="84">
        <f t="shared" si="2"/>
        <v>13557999.715</v>
      </c>
    </row>
    <row r="47" spans="1:11" ht="32.25" thickBot="1">
      <c r="A47" s="7" t="s">
        <v>180</v>
      </c>
      <c r="B47" s="37" t="s">
        <v>73</v>
      </c>
      <c r="C47" s="5" t="s">
        <v>9</v>
      </c>
      <c r="D47" s="5" t="s">
        <v>23</v>
      </c>
      <c r="E47" s="5" t="s">
        <v>181</v>
      </c>
      <c r="F47" s="12"/>
      <c r="G47" s="81"/>
      <c r="H47" s="145"/>
      <c r="I47" s="45">
        <f>I48</f>
        <v>11004200</v>
      </c>
      <c r="J47" s="84">
        <f t="shared" si="1"/>
        <v>12269683</v>
      </c>
      <c r="K47" s="84">
        <f t="shared" si="2"/>
        <v>13557999.715</v>
      </c>
    </row>
    <row r="48" spans="1:11" ht="16.5" thickBot="1">
      <c r="A48" s="7" t="s">
        <v>183</v>
      </c>
      <c r="B48" s="37" t="s">
        <v>73</v>
      </c>
      <c r="C48" s="5" t="s">
        <v>9</v>
      </c>
      <c r="D48" s="5" t="s">
        <v>23</v>
      </c>
      <c r="E48" s="5" t="s">
        <v>181</v>
      </c>
      <c r="F48" s="12" t="s">
        <v>182</v>
      </c>
      <c r="G48" s="81"/>
      <c r="H48" s="145"/>
      <c r="I48" s="45">
        <v>11004200</v>
      </c>
      <c r="J48" s="84">
        <f t="shared" si="1"/>
        <v>12269683</v>
      </c>
      <c r="K48" s="84">
        <f t="shared" si="2"/>
        <v>13557999.715</v>
      </c>
    </row>
    <row r="49" spans="1:11" ht="16.5" thickBot="1">
      <c r="A49" s="7" t="s">
        <v>92</v>
      </c>
      <c r="B49" s="37" t="s">
        <v>73</v>
      </c>
      <c r="C49" s="5" t="s">
        <v>9</v>
      </c>
      <c r="D49" s="5" t="s">
        <v>23</v>
      </c>
      <c r="E49" s="5" t="s">
        <v>93</v>
      </c>
      <c r="F49" s="12"/>
      <c r="G49" s="81"/>
      <c r="H49" s="145"/>
      <c r="I49" s="45">
        <f>I50</f>
        <v>7251000</v>
      </c>
      <c r="J49" s="84">
        <f t="shared" si="1"/>
        <v>8084865</v>
      </c>
      <c r="K49" s="84">
        <f t="shared" si="2"/>
        <v>8933775.825</v>
      </c>
    </row>
    <row r="50" spans="1:11" ht="48" thickBot="1">
      <c r="A50" s="7" t="s">
        <v>185</v>
      </c>
      <c r="B50" s="37" t="s">
        <v>73</v>
      </c>
      <c r="C50" s="5" t="s">
        <v>9</v>
      </c>
      <c r="D50" s="5" t="s">
        <v>23</v>
      </c>
      <c r="E50" s="5" t="s">
        <v>184</v>
      </c>
      <c r="F50" s="12"/>
      <c r="G50" s="81"/>
      <c r="H50" s="145"/>
      <c r="I50" s="45">
        <f>I51</f>
        <v>7251000</v>
      </c>
      <c r="J50" s="84">
        <f t="shared" si="1"/>
        <v>8084865</v>
      </c>
      <c r="K50" s="84">
        <f t="shared" si="2"/>
        <v>8933775.825</v>
      </c>
    </row>
    <row r="51" spans="1:11" ht="16.5" thickBot="1">
      <c r="A51" s="7" t="s">
        <v>183</v>
      </c>
      <c r="B51" s="37" t="s">
        <v>73</v>
      </c>
      <c r="C51" s="5" t="s">
        <v>9</v>
      </c>
      <c r="D51" s="5" t="s">
        <v>23</v>
      </c>
      <c r="E51" s="5" t="s">
        <v>184</v>
      </c>
      <c r="F51" s="12" t="s">
        <v>182</v>
      </c>
      <c r="G51" s="81"/>
      <c r="H51" s="145"/>
      <c r="I51" s="127">
        <v>7251000</v>
      </c>
      <c r="J51" s="84">
        <f t="shared" si="1"/>
        <v>8084865</v>
      </c>
      <c r="K51" s="84">
        <f t="shared" si="2"/>
        <v>8933775.825</v>
      </c>
    </row>
    <row r="52" spans="1:11" ht="16.5" thickBot="1">
      <c r="A52" s="7" t="s">
        <v>40</v>
      </c>
      <c r="B52" s="37" t="s">
        <v>73</v>
      </c>
      <c r="C52" s="5" t="s">
        <v>9</v>
      </c>
      <c r="D52" s="5" t="s">
        <v>82</v>
      </c>
      <c r="E52" s="5"/>
      <c r="F52" s="12"/>
      <c r="G52" s="81"/>
      <c r="H52" s="145"/>
      <c r="I52" s="45">
        <f>I53+I56</f>
        <v>250000</v>
      </c>
      <c r="J52" s="84">
        <f t="shared" si="1"/>
        <v>278750</v>
      </c>
      <c r="K52" s="84">
        <f t="shared" si="2"/>
        <v>308018.75</v>
      </c>
    </row>
    <row r="53" spans="1:13" ht="32.25" thickBot="1">
      <c r="A53" s="7" t="s">
        <v>187</v>
      </c>
      <c r="B53" s="37" t="s">
        <v>73</v>
      </c>
      <c r="C53" s="5" t="s">
        <v>9</v>
      </c>
      <c r="D53" s="5" t="s">
        <v>82</v>
      </c>
      <c r="E53" s="5" t="s">
        <v>188</v>
      </c>
      <c r="F53" s="12"/>
      <c r="G53" s="81"/>
      <c r="H53" s="145"/>
      <c r="I53" s="45">
        <f>I54</f>
        <v>150000</v>
      </c>
      <c r="J53" s="84">
        <f t="shared" si="1"/>
        <v>167250</v>
      </c>
      <c r="K53" s="84">
        <f t="shared" si="2"/>
        <v>184811.25</v>
      </c>
      <c r="L53" s="41"/>
      <c r="M53" s="41"/>
    </row>
    <row r="54" spans="1:13" ht="16.5" thickBot="1">
      <c r="A54" s="7" t="s">
        <v>189</v>
      </c>
      <c r="B54" s="37" t="s">
        <v>73</v>
      </c>
      <c r="C54" s="5" t="s">
        <v>9</v>
      </c>
      <c r="D54" s="5" t="s">
        <v>82</v>
      </c>
      <c r="E54" s="5" t="s">
        <v>190</v>
      </c>
      <c r="F54" s="12"/>
      <c r="G54" s="81"/>
      <c r="H54" s="145"/>
      <c r="I54" s="45">
        <f>I55</f>
        <v>150000</v>
      </c>
      <c r="J54" s="84">
        <f t="shared" si="1"/>
        <v>167250</v>
      </c>
      <c r="K54" s="84">
        <f t="shared" si="2"/>
        <v>184811.25</v>
      </c>
      <c r="L54" s="41"/>
      <c r="M54" s="41"/>
    </row>
    <row r="55" spans="1:13" ht="16.5" thickBot="1">
      <c r="A55" s="7" t="s">
        <v>80</v>
      </c>
      <c r="B55" s="37" t="s">
        <v>73</v>
      </c>
      <c r="C55" s="5" t="s">
        <v>9</v>
      </c>
      <c r="D55" s="5" t="s">
        <v>82</v>
      </c>
      <c r="E55" s="5" t="s">
        <v>190</v>
      </c>
      <c r="F55" s="12" t="s">
        <v>79</v>
      </c>
      <c r="G55" s="81"/>
      <c r="H55" s="145"/>
      <c r="I55" s="45">
        <v>150000</v>
      </c>
      <c r="J55" s="84">
        <f t="shared" si="1"/>
        <v>167250</v>
      </c>
      <c r="K55" s="84">
        <f t="shared" si="2"/>
        <v>184811.25</v>
      </c>
      <c r="L55" s="41"/>
      <c r="M55" s="41"/>
    </row>
    <row r="56" spans="1:11" ht="16.5" thickBot="1">
      <c r="A56" s="7" t="s">
        <v>92</v>
      </c>
      <c r="B56" s="37" t="s">
        <v>73</v>
      </c>
      <c r="C56" s="5" t="s">
        <v>9</v>
      </c>
      <c r="D56" s="5" t="s">
        <v>82</v>
      </c>
      <c r="E56" s="5" t="s">
        <v>93</v>
      </c>
      <c r="F56" s="12"/>
      <c r="G56" s="81"/>
      <c r="H56" s="145"/>
      <c r="I56" s="45">
        <f>I57</f>
        <v>100000</v>
      </c>
      <c r="J56" s="84">
        <f t="shared" si="1"/>
        <v>111500</v>
      </c>
      <c r="K56" s="84">
        <f t="shared" si="2"/>
        <v>123207.5</v>
      </c>
    </row>
    <row r="57" spans="1:11" ht="48" thickBot="1">
      <c r="A57" s="7" t="s">
        <v>240</v>
      </c>
      <c r="B57" s="37" t="s">
        <v>73</v>
      </c>
      <c r="C57" s="5" t="s">
        <v>9</v>
      </c>
      <c r="D57" s="5" t="s">
        <v>82</v>
      </c>
      <c r="E57" s="5" t="s">
        <v>241</v>
      </c>
      <c r="F57" s="12"/>
      <c r="G57" s="81"/>
      <c r="H57" s="145"/>
      <c r="I57" s="45">
        <f>I58</f>
        <v>100000</v>
      </c>
      <c r="J57" s="84">
        <f t="shared" si="1"/>
        <v>111500</v>
      </c>
      <c r="K57" s="84">
        <f t="shared" si="2"/>
        <v>123207.5</v>
      </c>
    </row>
    <row r="58" spans="1:11" ht="16.5" thickBot="1">
      <c r="A58" s="7" t="s">
        <v>97</v>
      </c>
      <c r="B58" s="37" t="s">
        <v>73</v>
      </c>
      <c r="C58" s="5" t="s">
        <v>9</v>
      </c>
      <c r="D58" s="5" t="s">
        <v>82</v>
      </c>
      <c r="E58" s="5" t="s">
        <v>241</v>
      </c>
      <c r="F58" s="12" t="s">
        <v>219</v>
      </c>
      <c r="G58" s="81"/>
      <c r="H58" s="145"/>
      <c r="I58" s="45">
        <v>100000</v>
      </c>
      <c r="J58" s="84">
        <f t="shared" si="1"/>
        <v>111500</v>
      </c>
      <c r="K58" s="84">
        <f t="shared" si="2"/>
        <v>123207.5</v>
      </c>
    </row>
    <row r="59" spans="1:11" ht="16.5" thickBot="1">
      <c r="A59" s="7" t="s">
        <v>41</v>
      </c>
      <c r="B59" s="37" t="s">
        <v>73</v>
      </c>
      <c r="C59" s="5" t="s">
        <v>10</v>
      </c>
      <c r="D59" s="5"/>
      <c r="E59" s="5"/>
      <c r="F59" s="12"/>
      <c r="G59" s="81"/>
      <c r="H59" s="145"/>
      <c r="I59" s="45">
        <f>I60</f>
        <v>349900</v>
      </c>
      <c r="J59" s="84">
        <f t="shared" si="1"/>
        <v>390138.5</v>
      </c>
      <c r="K59" s="84">
        <f t="shared" si="2"/>
        <v>431103.0425</v>
      </c>
    </row>
    <row r="60" spans="1:11" ht="16.5" thickBot="1">
      <c r="A60" s="7" t="s">
        <v>42</v>
      </c>
      <c r="B60" s="37" t="s">
        <v>73</v>
      </c>
      <c r="C60" s="5" t="s">
        <v>10</v>
      </c>
      <c r="D60" s="5" t="s">
        <v>16</v>
      </c>
      <c r="E60" s="5"/>
      <c r="F60" s="12"/>
      <c r="G60" s="81"/>
      <c r="H60" s="145"/>
      <c r="I60" s="45">
        <f>I61</f>
        <v>349900</v>
      </c>
      <c r="J60" s="84">
        <f t="shared" si="1"/>
        <v>390138.5</v>
      </c>
      <c r="K60" s="84">
        <f t="shared" si="2"/>
        <v>431103.0425</v>
      </c>
    </row>
    <row r="61" spans="1:11" ht="16.5" thickBot="1">
      <c r="A61" s="7" t="s">
        <v>92</v>
      </c>
      <c r="B61" s="37" t="s">
        <v>73</v>
      </c>
      <c r="C61" s="5" t="s">
        <v>10</v>
      </c>
      <c r="D61" s="5" t="s">
        <v>16</v>
      </c>
      <c r="E61" s="5" t="s">
        <v>93</v>
      </c>
      <c r="F61" s="12"/>
      <c r="G61" s="81"/>
      <c r="H61" s="145"/>
      <c r="I61" s="45">
        <f>I62</f>
        <v>349900</v>
      </c>
      <c r="J61" s="84">
        <f t="shared" si="1"/>
        <v>390138.5</v>
      </c>
      <c r="K61" s="84">
        <f t="shared" si="2"/>
        <v>431103.0425</v>
      </c>
    </row>
    <row r="62" spans="1:11" ht="32.25" thickBot="1">
      <c r="A62" s="7" t="s">
        <v>186</v>
      </c>
      <c r="B62" s="37" t="s">
        <v>73</v>
      </c>
      <c r="C62" s="5" t="s">
        <v>10</v>
      </c>
      <c r="D62" s="5" t="s">
        <v>16</v>
      </c>
      <c r="E62" s="5" t="s">
        <v>165</v>
      </c>
      <c r="F62" s="12"/>
      <c r="G62" s="81"/>
      <c r="H62" s="145"/>
      <c r="I62" s="45">
        <f>I63</f>
        <v>349900</v>
      </c>
      <c r="J62" s="84">
        <f t="shared" si="1"/>
        <v>390138.5</v>
      </c>
      <c r="K62" s="84">
        <f t="shared" si="2"/>
        <v>431103.0425</v>
      </c>
    </row>
    <row r="63" spans="1:11" ht="16.5" thickBot="1">
      <c r="A63" s="48" t="s">
        <v>158</v>
      </c>
      <c r="B63" s="37" t="s">
        <v>73</v>
      </c>
      <c r="C63" s="5" t="s">
        <v>10</v>
      </c>
      <c r="D63" s="5" t="s">
        <v>16</v>
      </c>
      <c r="E63" s="5" t="s">
        <v>165</v>
      </c>
      <c r="F63" s="12" t="s">
        <v>98</v>
      </c>
      <c r="G63" s="81"/>
      <c r="H63" s="145"/>
      <c r="I63" s="45">
        <f>I64+I65</f>
        <v>349900</v>
      </c>
      <c r="J63" s="84">
        <f t="shared" si="1"/>
        <v>390138.5</v>
      </c>
      <c r="K63" s="84">
        <f t="shared" si="2"/>
        <v>431103.0425</v>
      </c>
    </row>
    <row r="64" spans="1:11" ht="16.5" thickBot="1">
      <c r="A64" s="49" t="s">
        <v>242</v>
      </c>
      <c r="B64" s="37" t="s">
        <v>73</v>
      </c>
      <c r="C64" s="5"/>
      <c r="D64" s="5"/>
      <c r="E64" s="5"/>
      <c r="F64" s="12"/>
      <c r="G64" s="81"/>
      <c r="H64" s="145"/>
      <c r="I64" s="45">
        <v>250000</v>
      </c>
      <c r="J64" s="84">
        <f t="shared" si="1"/>
        <v>278750</v>
      </c>
      <c r="K64" s="84">
        <f t="shared" si="2"/>
        <v>308018.75</v>
      </c>
    </row>
    <row r="65" spans="1:11" ht="16.5" thickBot="1">
      <c r="A65" s="76" t="s">
        <v>220</v>
      </c>
      <c r="B65" s="37" t="s">
        <v>73</v>
      </c>
      <c r="C65" s="5" t="s">
        <v>10</v>
      </c>
      <c r="D65" s="5" t="s">
        <v>16</v>
      </c>
      <c r="E65" s="5" t="s">
        <v>165</v>
      </c>
      <c r="F65" s="12"/>
      <c r="G65" s="81"/>
      <c r="H65" s="145"/>
      <c r="I65" s="45">
        <v>99900</v>
      </c>
      <c r="J65" s="84">
        <f t="shared" si="1"/>
        <v>111388.5</v>
      </c>
      <c r="K65" s="84">
        <f t="shared" si="2"/>
        <v>123084.2925</v>
      </c>
    </row>
    <row r="66" spans="1:11" ht="32.25" thickBot="1">
      <c r="A66" s="7" t="s">
        <v>64</v>
      </c>
      <c r="B66" s="37" t="s">
        <v>73</v>
      </c>
      <c r="C66" s="5" t="s">
        <v>18</v>
      </c>
      <c r="D66" s="5"/>
      <c r="E66" s="5"/>
      <c r="F66" s="12"/>
      <c r="G66" s="81"/>
      <c r="H66" s="145"/>
      <c r="I66" s="45">
        <f>I67</f>
        <v>150000</v>
      </c>
      <c r="J66" s="84">
        <f t="shared" si="1"/>
        <v>167250</v>
      </c>
      <c r="K66" s="84">
        <f t="shared" si="2"/>
        <v>184811.25</v>
      </c>
    </row>
    <row r="67" spans="1:11" ht="16.5" thickBot="1">
      <c r="A67" s="7" t="s">
        <v>48</v>
      </c>
      <c r="B67" s="37" t="s">
        <v>73</v>
      </c>
      <c r="C67" s="5" t="s">
        <v>18</v>
      </c>
      <c r="D67" s="5" t="s">
        <v>8</v>
      </c>
      <c r="E67" s="5"/>
      <c r="F67" s="12"/>
      <c r="G67" s="81"/>
      <c r="H67" s="145"/>
      <c r="I67" s="45">
        <f>I68</f>
        <v>150000</v>
      </c>
      <c r="J67" s="84">
        <f t="shared" si="1"/>
        <v>167250</v>
      </c>
      <c r="K67" s="84">
        <f t="shared" si="2"/>
        <v>184811.25</v>
      </c>
    </row>
    <row r="68" spans="1:11" ht="32.25" thickBot="1">
      <c r="A68" s="7" t="s">
        <v>49</v>
      </c>
      <c r="B68" s="37" t="s">
        <v>73</v>
      </c>
      <c r="C68" s="5" t="s">
        <v>18</v>
      </c>
      <c r="D68" s="5" t="s">
        <v>8</v>
      </c>
      <c r="E68" s="5">
        <v>4500000</v>
      </c>
      <c r="F68" s="12"/>
      <c r="G68" s="81"/>
      <c r="H68" s="145"/>
      <c r="I68" s="45">
        <f>I69</f>
        <v>150000</v>
      </c>
      <c r="J68" s="84">
        <f t="shared" si="1"/>
        <v>167250</v>
      </c>
      <c r="K68" s="84">
        <f t="shared" si="2"/>
        <v>184811.25</v>
      </c>
    </row>
    <row r="69" spans="1:11" ht="32.25" thickBot="1">
      <c r="A69" s="7" t="s">
        <v>50</v>
      </c>
      <c r="B69" s="37" t="s">
        <v>73</v>
      </c>
      <c r="C69" s="5" t="s">
        <v>18</v>
      </c>
      <c r="D69" s="5" t="s">
        <v>8</v>
      </c>
      <c r="E69" s="5" t="s">
        <v>113</v>
      </c>
      <c r="F69" s="12"/>
      <c r="G69" s="81"/>
      <c r="H69" s="145"/>
      <c r="I69" s="45">
        <f>I70</f>
        <v>150000</v>
      </c>
      <c r="J69" s="84">
        <f t="shared" si="1"/>
        <v>167250</v>
      </c>
      <c r="K69" s="84">
        <f t="shared" si="2"/>
        <v>184811.25</v>
      </c>
    </row>
    <row r="70" spans="1:11" ht="16.5" thickBot="1">
      <c r="A70" s="7" t="s">
        <v>89</v>
      </c>
      <c r="B70" s="37" t="s">
        <v>73</v>
      </c>
      <c r="C70" s="5" t="s">
        <v>18</v>
      </c>
      <c r="D70" s="5" t="s">
        <v>8</v>
      </c>
      <c r="E70" s="5" t="s">
        <v>113</v>
      </c>
      <c r="F70" s="12" t="s">
        <v>85</v>
      </c>
      <c r="G70" s="81"/>
      <c r="H70" s="145"/>
      <c r="I70" s="45">
        <v>150000</v>
      </c>
      <c r="J70" s="84">
        <f t="shared" si="1"/>
        <v>167250</v>
      </c>
      <c r="K70" s="84">
        <f t="shared" si="2"/>
        <v>184811.25</v>
      </c>
    </row>
    <row r="71" spans="1:11" ht="21" customHeight="1" thickBot="1">
      <c r="A71" s="7" t="s">
        <v>115</v>
      </c>
      <c r="B71" s="37" t="s">
        <v>73</v>
      </c>
      <c r="C71" s="5" t="s">
        <v>23</v>
      </c>
      <c r="D71" s="5"/>
      <c r="E71" s="5"/>
      <c r="F71" s="12"/>
      <c r="G71" s="81"/>
      <c r="H71" s="145"/>
      <c r="I71" s="45">
        <f>I72</f>
        <v>3381300</v>
      </c>
      <c r="J71" s="84">
        <f t="shared" si="1"/>
        <v>3770149.5</v>
      </c>
      <c r="K71" s="84">
        <f t="shared" si="2"/>
        <v>4166015.1975</v>
      </c>
    </row>
    <row r="72" spans="1:11" ht="16.5" thickBot="1">
      <c r="A72" s="7" t="s">
        <v>119</v>
      </c>
      <c r="B72" s="37" t="s">
        <v>73</v>
      </c>
      <c r="C72" s="5" t="s">
        <v>23</v>
      </c>
      <c r="D72" s="5" t="s">
        <v>18</v>
      </c>
      <c r="E72" s="5"/>
      <c r="F72" s="12"/>
      <c r="G72" s="81"/>
      <c r="H72" s="145"/>
      <c r="I72" s="45">
        <f>I73+I76</f>
        <v>3381300</v>
      </c>
      <c r="J72" s="84">
        <f aca="true" t="shared" si="3" ref="J72:J83">I72*1.115</f>
        <v>3770149.5</v>
      </c>
      <c r="K72" s="84">
        <f aca="true" t="shared" si="4" ref="K72:K83">J72*1.105</f>
        <v>4166015.1975</v>
      </c>
    </row>
    <row r="73" spans="1:11" ht="16.5" thickBot="1">
      <c r="A73" s="7" t="s">
        <v>246</v>
      </c>
      <c r="B73" s="37" t="s">
        <v>73</v>
      </c>
      <c r="C73" s="5" t="s">
        <v>23</v>
      </c>
      <c r="D73" s="5" t="s">
        <v>18</v>
      </c>
      <c r="E73" s="5" t="s">
        <v>247</v>
      </c>
      <c r="F73" s="12"/>
      <c r="G73" s="81"/>
      <c r="H73" s="145"/>
      <c r="I73" s="45">
        <f>I74</f>
        <v>3181300</v>
      </c>
      <c r="J73" s="84">
        <f t="shared" si="3"/>
        <v>3547149.5</v>
      </c>
      <c r="K73" s="84">
        <f t="shared" si="4"/>
        <v>3919600.1975</v>
      </c>
    </row>
    <row r="74" spans="1:11" ht="16.5" thickBot="1">
      <c r="A74" s="7" t="s">
        <v>39</v>
      </c>
      <c r="B74" s="37" t="s">
        <v>73</v>
      </c>
      <c r="C74" s="5" t="s">
        <v>23</v>
      </c>
      <c r="D74" s="5" t="s">
        <v>18</v>
      </c>
      <c r="E74" s="5" t="s">
        <v>248</v>
      </c>
      <c r="F74" s="12"/>
      <c r="G74" s="81"/>
      <c r="H74" s="145"/>
      <c r="I74" s="45">
        <f>I75</f>
        <v>3181300</v>
      </c>
      <c r="J74" s="84">
        <f t="shared" si="3"/>
        <v>3547149.5</v>
      </c>
      <c r="K74" s="84">
        <f t="shared" si="4"/>
        <v>3919600.1975</v>
      </c>
    </row>
    <row r="75" spans="1:11" ht="16.5" thickBot="1">
      <c r="A75" s="7" t="s">
        <v>97</v>
      </c>
      <c r="B75" s="37" t="s">
        <v>73</v>
      </c>
      <c r="C75" s="5" t="s">
        <v>23</v>
      </c>
      <c r="D75" s="5" t="s">
        <v>18</v>
      </c>
      <c r="E75" s="5" t="s">
        <v>248</v>
      </c>
      <c r="F75" s="12" t="s">
        <v>219</v>
      </c>
      <c r="G75" s="81"/>
      <c r="H75" s="145"/>
      <c r="I75" s="45">
        <v>3181300</v>
      </c>
      <c r="J75" s="84">
        <f t="shared" si="3"/>
        <v>3547149.5</v>
      </c>
      <c r="K75" s="84">
        <f t="shared" si="4"/>
        <v>3919600.1975</v>
      </c>
    </row>
    <row r="76" spans="1:11" ht="16.5" thickBot="1">
      <c r="A76" s="7" t="s">
        <v>92</v>
      </c>
      <c r="B76" s="37" t="s">
        <v>73</v>
      </c>
      <c r="C76" s="5" t="s">
        <v>23</v>
      </c>
      <c r="D76" s="5" t="s">
        <v>18</v>
      </c>
      <c r="E76" s="5" t="s">
        <v>93</v>
      </c>
      <c r="F76" s="12"/>
      <c r="G76" s="81"/>
      <c r="H76" s="145"/>
      <c r="I76" s="45">
        <f>I77</f>
        <v>200000</v>
      </c>
      <c r="J76" s="84">
        <f t="shared" si="3"/>
        <v>223000</v>
      </c>
      <c r="K76" s="84">
        <f t="shared" si="4"/>
        <v>246415</v>
      </c>
    </row>
    <row r="77" spans="1:11" ht="32.25" thickBot="1">
      <c r="A77" s="7" t="s">
        <v>169</v>
      </c>
      <c r="B77" s="37" t="s">
        <v>73</v>
      </c>
      <c r="C77" s="5" t="s">
        <v>23</v>
      </c>
      <c r="D77" s="5" t="s">
        <v>18</v>
      </c>
      <c r="E77" s="5" t="s">
        <v>210</v>
      </c>
      <c r="F77" s="12"/>
      <c r="G77" s="81"/>
      <c r="H77" s="145"/>
      <c r="I77" s="45">
        <f>I78</f>
        <v>200000</v>
      </c>
      <c r="J77" s="84">
        <f t="shared" si="3"/>
        <v>223000</v>
      </c>
      <c r="K77" s="84">
        <f t="shared" si="4"/>
        <v>246415</v>
      </c>
    </row>
    <row r="78" spans="1:11" ht="16.5" thickBot="1">
      <c r="A78" s="7" t="s">
        <v>80</v>
      </c>
      <c r="B78" s="37" t="s">
        <v>73</v>
      </c>
      <c r="C78" s="5" t="s">
        <v>23</v>
      </c>
      <c r="D78" s="5" t="s">
        <v>18</v>
      </c>
      <c r="E78" s="5" t="s">
        <v>210</v>
      </c>
      <c r="F78" s="12" t="s">
        <v>79</v>
      </c>
      <c r="G78" s="81"/>
      <c r="H78" s="145"/>
      <c r="I78" s="45">
        <v>200000</v>
      </c>
      <c r="J78" s="84">
        <f t="shared" si="3"/>
        <v>223000</v>
      </c>
      <c r="K78" s="84">
        <f t="shared" si="4"/>
        <v>246415</v>
      </c>
    </row>
    <row r="79" spans="1:11" ht="16.5" thickBot="1">
      <c r="A79" s="7" t="s">
        <v>24</v>
      </c>
      <c r="B79" s="37" t="s">
        <v>73</v>
      </c>
      <c r="C79" s="5">
        <v>10</v>
      </c>
      <c r="D79" s="5"/>
      <c r="E79" s="5"/>
      <c r="F79" s="12"/>
      <c r="G79" s="81"/>
      <c r="H79" s="145"/>
      <c r="I79" s="45">
        <f>I80</f>
        <v>250000</v>
      </c>
      <c r="J79" s="84">
        <f t="shared" si="3"/>
        <v>278750</v>
      </c>
      <c r="K79" s="84">
        <f t="shared" si="4"/>
        <v>308018.75</v>
      </c>
    </row>
    <row r="80" spans="1:11" ht="16.5" thickBot="1">
      <c r="A80" s="7" t="s">
        <v>25</v>
      </c>
      <c r="B80" s="37" t="s">
        <v>73</v>
      </c>
      <c r="C80" s="5">
        <v>10</v>
      </c>
      <c r="D80" s="5" t="s">
        <v>8</v>
      </c>
      <c r="E80" s="5"/>
      <c r="F80" s="12"/>
      <c r="G80" s="81"/>
      <c r="H80" s="145"/>
      <c r="I80" s="45">
        <f>I81</f>
        <v>250000</v>
      </c>
      <c r="J80" s="84">
        <f t="shared" si="3"/>
        <v>278750</v>
      </c>
      <c r="K80" s="84">
        <f t="shared" si="4"/>
        <v>308018.75</v>
      </c>
    </row>
    <row r="81" spans="1:11" ht="16.5" thickBot="1">
      <c r="A81" s="7" t="s">
        <v>26</v>
      </c>
      <c r="B81" s="37" t="s">
        <v>73</v>
      </c>
      <c r="C81" s="5">
        <v>10</v>
      </c>
      <c r="D81" s="5" t="s">
        <v>8</v>
      </c>
      <c r="E81" s="5">
        <v>4900000</v>
      </c>
      <c r="F81" s="12"/>
      <c r="G81" s="81"/>
      <c r="H81" s="145"/>
      <c r="I81" s="45">
        <f>I82</f>
        <v>250000</v>
      </c>
      <c r="J81" s="84">
        <f t="shared" si="3"/>
        <v>278750</v>
      </c>
      <c r="K81" s="84">
        <f t="shared" si="4"/>
        <v>308018.75</v>
      </c>
    </row>
    <row r="82" spans="1:11" ht="32.25" thickBot="1">
      <c r="A82" s="7" t="s">
        <v>121</v>
      </c>
      <c r="B82" s="37" t="s">
        <v>73</v>
      </c>
      <c r="C82" s="5">
        <v>10</v>
      </c>
      <c r="D82" s="5" t="s">
        <v>8</v>
      </c>
      <c r="E82" s="5" t="s">
        <v>122</v>
      </c>
      <c r="F82" s="12"/>
      <c r="G82" s="81"/>
      <c r="H82" s="145"/>
      <c r="I82" s="45">
        <f>I83</f>
        <v>250000</v>
      </c>
      <c r="J82" s="84">
        <f t="shared" si="3"/>
        <v>278750</v>
      </c>
      <c r="K82" s="84">
        <f t="shared" si="4"/>
        <v>308018.75</v>
      </c>
    </row>
    <row r="83" spans="1:11" ht="16.5" thickBot="1">
      <c r="A83" s="7" t="s">
        <v>151</v>
      </c>
      <c r="B83" s="37" t="s">
        <v>73</v>
      </c>
      <c r="C83" s="5" t="s">
        <v>70</v>
      </c>
      <c r="D83" s="5" t="s">
        <v>8</v>
      </c>
      <c r="E83" s="5" t="s">
        <v>123</v>
      </c>
      <c r="F83" s="12" t="s">
        <v>55</v>
      </c>
      <c r="G83" s="81"/>
      <c r="H83" s="145"/>
      <c r="I83" s="45">
        <v>250000</v>
      </c>
      <c r="J83" s="84">
        <f t="shared" si="3"/>
        <v>278750</v>
      </c>
      <c r="K83" s="84">
        <f t="shared" si="4"/>
        <v>308018.75</v>
      </c>
    </row>
    <row r="84" spans="1:11" ht="48.75" customHeight="1" thickBot="1">
      <c r="A84" s="23" t="s">
        <v>71</v>
      </c>
      <c r="B84" s="37" t="s">
        <v>73</v>
      </c>
      <c r="C84" s="32"/>
      <c r="D84" s="30"/>
      <c r="E84" s="30"/>
      <c r="F84" s="110"/>
      <c r="G84" s="139"/>
      <c r="H84" s="148"/>
      <c r="I84" s="128">
        <f>I85</f>
        <v>889400</v>
      </c>
      <c r="J84" s="97">
        <f aca="true" t="shared" si="5" ref="J84:J91">I84*1.115</f>
        <v>991681</v>
      </c>
      <c r="K84" s="104">
        <f aca="true" t="shared" si="6" ref="K84:K91">J84*1.105</f>
        <v>1095807.505</v>
      </c>
    </row>
    <row r="85" spans="1:11" ht="16.5" customHeight="1" thickBot="1">
      <c r="A85" s="22" t="s">
        <v>7</v>
      </c>
      <c r="B85" s="37" t="s">
        <v>73</v>
      </c>
      <c r="C85" s="39" t="s">
        <v>8</v>
      </c>
      <c r="D85" s="33"/>
      <c r="E85" s="34"/>
      <c r="F85" s="111"/>
      <c r="G85" s="140"/>
      <c r="H85" s="149"/>
      <c r="I85" s="129">
        <f>I86</f>
        <v>889400</v>
      </c>
      <c r="J85" s="98">
        <f t="shared" si="5"/>
        <v>991681</v>
      </c>
      <c r="K85" s="105">
        <f t="shared" si="6"/>
        <v>1095807.505</v>
      </c>
    </row>
    <row r="86" spans="1:11" ht="16.5" thickBot="1">
      <c r="A86" s="22" t="s">
        <v>13</v>
      </c>
      <c r="B86" s="37" t="s">
        <v>73</v>
      </c>
      <c r="C86" s="39" t="s">
        <v>8</v>
      </c>
      <c r="D86" s="39" t="s">
        <v>86</v>
      </c>
      <c r="E86" s="34"/>
      <c r="F86" s="112"/>
      <c r="G86" s="140"/>
      <c r="H86" s="149"/>
      <c r="I86" s="130">
        <f>I87</f>
        <v>889400</v>
      </c>
      <c r="J86" s="98">
        <f t="shared" si="5"/>
        <v>991681</v>
      </c>
      <c r="K86" s="105">
        <f t="shared" si="6"/>
        <v>1095807.505</v>
      </c>
    </row>
    <row r="87" spans="1:11" ht="48" thickBot="1">
      <c r="A87" s="7" t="s">
        <v>154</v>
      </c>
      <c r="B87" s="37" t="s">
        <v>73</v>
      </c>
      <c r="C87" s="5" t="s">
        <v>8</v>
      </c>
      <c r="D87" s="5" t="s">
        <v>86</v>
      </c>
      <c r="E87" s="5" t="s">
        <v>76</v>
      </c>
      <c r="F87" s="12"/>
      <c r="G87" s="81"/>
      <c r="H87" s="145"/>
      <c r="I87" s="45">
        <f>I88</f>
        <v>889400</v>
      </c>
      <c r="J87" s="98">
        <f t="shared" si="5"/>
        <v>991681</v>
      </c>
      <c r="K87" s="105">
        <f t="shared" si="6"/>
        <v>1095807.505</v>
      </c>
    </row>
    <row r="88" spans="1:11" ht="16.5" thickBot="1">
      <c r="A88" s="7" t="s">
        <v>39</v>
      </c>
      <c r="B88" s="37" t="s">
        <v>73</v>
      </c>
      <c r="C88" s="5" t="s">
        <v>8</v>
      </c>
      <c r="D88" s="5" t="s">
        <v>86</v>
      </c>
      <c r="E88" s="5" t="s">
        <v>88</v>
      </c>
      <c r="F88" s="12"/>
      <c r="G88" s="81"/>
      <c r="H88" s="145"/>
      <c r="I88" s="45">
        <f>I89</f>
        <v>889400</v>
      </c>
      <c r="J88" s="98">
        <f t="shared" si="5"/>
        <v>991681</v>
      </c>
      <c r="K88" s="105">
        <f t="shared" si="6"/>
        <v>1095807.505</v>
      </c>
    </row>
    <row r="89" spans="1:11" ht="16.5" thickBot="1">
      <c r="A89" s="7" t="s">
        <v>89</v>
      </c>
      <c r="B89" s="37" t="s">
        <v>73</v>
      </c>
      <c r="C89" s="5" t="s">
        <v>8</v>
      </c>
      <c r="D89" s="5" t="s">
        <v>86</v>
      </c>
      <c r="E89" s="5" t="s">
        <v>88</v>
      </c>
      <c r="F89" s="12" t="s">
        <v>90</v>
      </c>
      <c r="G89" s="81"/>
      <c r="H89" s="145"/>
      <c r="I89" s="45">
        <v>889400</v>
      </c>
      <c r="J89" s="98">
        <f t="shared" si="5"/>
        <v>991681</v>
      </c>
      <c r="K89" s="105">
        <f t="shared" si="6"/>
        <v>1095807.505</v>
      </c>
    </row>
    <row r="90" spans="1:11" ht="50.25" customHeight="1" thickBot="1">
      <c r="A90" s="36" t="s">
        <v>148</v>
      </c>
      <c r="B90" s="37" t="s">
        <v>72</v>
      </c>
      <c r="C90" s="25"/>
      <c r="D90" s="25"/>
      <c r="E90" s="25"/>
      <c r="F90" s="113"/>
      <c r="G90" s="55"/>
      <c r="H90" s="150"/>
      <c r="I90" s="131">
        <f>I91</f>
        <v>49123369.2</v>
      </c>
      <c r="J90" s="53">
        <f t="shared" si="5"/>
        <v>54772556.658</v>
      </c>
      <c r="K90" s="53">
        <f t="shared" si="6"/>
        <v>60523675.10709</v>
      </c>
    </row>
    <row r="91" spans="1:11" ht="20.25" customHeight="1" thickBot="1">
      <c r="A91" s="7" t="s">
        <v>115</v>
      </c>
      <c r="B91" s="37" t="s">
        <v>72</v>
      </c>
      <c r="C91" s="5" t="s">
        <v>23</v>
      </c>
      <c r="D91" s="5"/>
      <c r="E91" s="5"/>
      <c r="F91" s="12"/>
      <c r="G91" s="81"/>
      <c r="H91" s="145"/>
      <c r="I91" s="45">
        <f>I92+I96+I108+I112+I116</f>
        <v>49123369.2</v>
      </c>
      <c r="J91" s="84">
        <f t="shared" si="5"/>
        <v>54772556.658</v>
      </c>
      <c r="K91" s="84">
        <f t="shared" si="6"/>
        <v>60523675.10709</v>
      </c>
    </row>
    <row r="92" spans="1:11" ht="16.5" thickBot="1">
      <c r="A92" s="7" t="s">
        <v>114</v>
      </c>
      <c r="B92" s="37" t="s">
        <v>72</v>
      </c>
      <c r="C92" s="5" t="s">
        <v>23</v>
      </c>
      <c r="D92" s="5" t="s">
        <v>8</v>
      </c>
      <c r="E92" s="5"/>
      <c r="F92" s="12"/>
      <c r="G92" s="81"/>
      <c r="H92" s="145"/>
      <c r="I92" s="45">
        <f>I93</f>
        <v>15376800</v>
      </c>
      <c r="J92" s="84">
        <f aca="true" t="shared" si="7" ref="J92:J137">I92*1.115</f>
        <v>17145132</v>
      </c>
      <c r="K92" s="84">
        <f aca="true" t="shared" si="8" ref="K92:K122">J92*1.105</f>
        <v>18945370.86</v>
      </c>
    </row>
    <row r="93" spans="1:11" ht="16.5" thickBot="1">
      <c r="A93" s="7" t="s">
        <v>65</v>
      </c>
      <c r="B93" s="37" t="s">
        <v>72</v>
      </c>
      <c r="C93" s="5" t="s">
        <v>23</v>
      </c>
      <c r="D93" s="5" t="s">
        <v>8</v>
      </c>
      <c r="E93" s="5">
        <v>4700000</v>
      </c>
      <c r="F93" s="12"/>
      <c r="G93" s="81"/>
      <c r="H93" s="145"/>
      <c r="I93" s="45">
        <f>I94</f>
        <v>15376800</v>
      </c>
      <c r="J93" s="84">
        <f t="shared" si="7"/>
        <v>17145132</v>
      </c>
      <c r="K93" s="84">
        <f t="shared" si="8"/>
        <v>18945370.86</v>
      </c>
    </row>
    <row r="94" spans="1:11" ht="16.5" thickBot="1">
      <c r="A94" s="7" t="s">
        <v>39</v>
      </c>
      <c r="B94" s="37" t="s">
        <v>72</v>
      </c>
      <c r="C94" s="5" t="s">
        <v>23</v>
      </c>
      <c r="D94" s="5" t="s">
        <v>8</v>
      </c>
      <c r="E94" s="5" t="s">
        <v>116</v>
      </c>
      <c r="F94" s="12"/>
      <c r="G94" s="81"/>
      <c r="H94" s="145"/>
      <c r="I94" s="45">
        <f>I95</f>
        <v>15376800</v>
      </c>
      <c r="J94" s="84">
        <f t="shared" si="7"/>
        <v>17145132</v>
      </c>
      <c r="K94" s="84">
        <f t="shared" si="8"/>
        <v>18945370.86</v>
      </c>
    </row>
    <row r="95" spans="1:11" ht="16.5" thickBot="1">
      <c r="A95" s="7" t="s">
        <v>89</v>
      </c>
      <c r="B95" s="37" t="s">
        <v>72</v>
      </c>
      <c r="C95" s="5" t="s">
        <v>23</v>
      </c>
      <c r="D95" s="5" t="s">
        <v>8</v>
      </c>
      <c r="E95" s="5" t="s">
        <v>116</v>
      </c>
      <c r="F95" s="12" t="s">
        <v>90</v>
      </c>
      <c r="G95" s="81"/>
      <c r="H95" s="145"/>
      <c r="I95" s="45">
        <v>15376800</v>
      </c>
      <c r="J95" s="84">
        <f t="shared" si="7"/>
        <v>17145132</v>
      </c>
      <c r="K95" s="84">
        <f t="shared" si="8"/>
        <v>18945370.86</v>
      </c>
    </row>
    <row r="96" spans="1:11" ht="16.5" thickBot="1">
      <c r="A96" s="7" t="s">
        <v>117</v>
      </c>
      <c r="B96" s="37" t="s">
        <v>176</v>
      </c>
      <c r="C96" s="5" t="s">
        <v>23</v>
      </c>
      <c r="D96" s="5" t="s">
        <v>16</v>
      </c>
      <c r="E96" s="5"/>
      <c r="F96" s="12"/>
      <c r="G96" s="81"/>
      <c r="H96" s="145"/>
      <c r="I96" s="45">
        <f>I97+I100+I103</f>
        <v>27144900</v>
      </c>
      <c r="J96" s="84">
        <f t="shared" si="7"/>
        <v>30266563.5</v>
      </c>
      <c r="K96" s="84">
        <f t="shared" si="8"/>
        <v>33444552.6675</v>
      </c>
    </row>
    <row r="97" spans="1:11" ht="16.5" thickBot="1">
      <c r="A97" s="7" t="s">
        <v>65</v>
      </c>
      <c r="B97" s="37" t="s">
        <v>72</v>
      </c>
      <c r="C97" s="5" t="s">
        <v>23</v>
      </c>
      <c r="D97" s="5" t="s">
        <v>16</v>
      </c>
      <c r="E97" s="5">
        <v>4700000</v>
      </c>
      <c r="F97" s="12"/>
      <c r="G97" s="81"/>
      <c r="H97" s="145"/>
      <c r="I97" s="45">
        <f>I98</f>
        <v>15589200</v>
      </c>
      <c r="J97" s="84">
        <f t="shared" si="7"/>
        <v>17381958</v>
      </c>
      <c r="K97" s="84">
        <f t="shared" si="8"/>
        <v>19207063.59</v>
      </c>
    </row>
    <row r="98" spans="1:11" ht="16.5" thickBot="1">
      <c r="A98" s="7" t="s">
        <v>39</v>
      </c>
      <c r="B98" s="37" t="s">
        <v>72</v>
      </c>
      <c r="C98" s="5" t="s">
        <v>23</v>
      </c>
      <c r="D98" s="5" t="s">
        <v>16</v>
      </c>
      <c r="E98" s="5" t="s">
        <v>116</v>
      </c>
      <c r="F98" s="12"/>
      <c r="G98" s="81"/>
      <c r="H98" s="145"/>
      <c r="I98" s="45">
        <f>I99</f>
        <v>15589200</v>
      </c>
      <c r="J98" s="84">
        <f t="shared" si="7"/>
        <v>17381958</v>
      </c>
      <c r="K98" s="84">
        <f t="shared" si="8"/>
        <v>19207063.59</v>
      </c>
    </row>
    <row r="99" spans="1:11" ht="16.5" thickBot="1">
      <c r="A99" s="7" t="s">
        <v>89</v>
      </c>
      <c r="B99" s="37" t="s">
        <v>72</v>
      </c>
      <c r="C99" s="5" t="s">
        <v>23</v>
      </c>
      <c r="D99" s="5" t="s">
        <v>16</v>
      </c>
      <c r="E99" s="5" t="s">
        <v>116</v>
      </c>
      <c r="F99" s="12" t="s">
        <v>90</v>
      </c>
      <c r="G99" s="81"/>
      <c r="H99" s="145"/>
      <c r="I99" s="45">
        <v>15589200</v>
      </c>
      <c r="J99" s="84">
        <f t="shared" si="7"/>
        <v>17381958</v>
      </c>
      <c r="K99" s="84">
        <f t="shared" si="8"/>
        <v>19207063.59</v>
      </c>
    </row>
    <row r="100" spans="1:11" ht="16.5" thickBot="1">
      <c r="A100" s="7" t="s">
        <v>51</v>
      </c>
      <c r="B100" s="37" t="s">
        <v>72</v>
      </c>
      <c r="C100" s="5" t="s">
        <v>23</v>
      </c>
      <c r="D100" s="5" t="s">
        <v>16</v>
      </c>
      <c r="E100" s="5">
        <v>4780000</v>
      </c>
      <c r="F100" s="12"/>
      <c r="G100" s="81"/>
      <c r="H100" s="145"/>
      <c r="I100" s="45">
        <f>I101</f>
        <v>4597000</v>
      </c>
      <c r="J100" s="84">
        <f t="shared" si="7"/>
        <v>5125655</v>
      </c>
      <c r="K100" s="84">
        <f t="shared" si="8"/>
        <v>5663848.775</v>
      </c>
    </row>
    <row r="101" spans="1:11" ht="16.5" thickBot="1">
      <c r="A101" s="7" t="s">
        <v>39</v>
      </c>
      <c r="B101" s="37" t="s">
        <v>176</v>
      </c>
      <c r="C101" s="5" t="s">
        <v>23</v>
      </c>
      <c r="D101" s="5" t="s">
        <v>16</v>
      </c>
      <c r="E101" s="5" t="s">
        <v>118</v>
      </c>
      <c r="F101" s="12"/>
      <c r="G101" s="81"/>
      <c r="H101" s="145"/>
      <c r="I101" s="45">
        <f>I102</f>
        <v>4597000</v>
      </c>
      <c r="J101" s="84">
        <f t="shared" si="7"/>
        <v>5125655</v>
      </c>
      <c r="K101" s="84">
        <f t="shared" si="8"/>
        <v>5663848.775</v>
      </c>
    </row>
    <row r="102" spans="1:11" ht="16.5" thickBot="1">
      <c r="A102" s="7" t="s">
        <v>89</v>
      </c>
      <c r="B102" s="37" t="s">
        <v>72</v>
      </c>
      <c r="C102" s="5" t="s">
        <v>23</v>
      </c>
      <c r="D102" s="5" t="s">
        <v>16</v>
      </c>
      <c r="E102" s="5" t="s">
        <v>118</v>
      </c>
      <c r="F102" s="12" t="s">
        <v>90</v>
      </c>
      <c r="G102" s="81"/>
      <c r="H102" s="145"/>
      <c r="I102" s="45">
        <v>4597000</v>
      </c>
      <c r="J102" s="84">
        <f t="shared" si="7"/>
        <v>5125655</v>
      </c>
      <c r="K102" s="84">
        <f t="shared" si="8"/>
        <v>5663848.775</v>
      </c>
    </row>
    <row r="103" spans="1:11" ht="16.5" thickBot="1">
      <c r="A103" s="7" t="s">
        <v>62</v>
      </c>
      <c r="B103" s="37" t="s">
        <v>72</v>
      </c>
      <c r="C103" s="5" t="s">
        <v>23</v>
      </c>
      <c r="D103" s="5" t="s">
        <v>16</v>
      </c>
      <c r="E103" s="5" t="s">
        <v>63</v>
      </c>
      <c r="F103" s="12"/>
      <c r="G103" s="81"/>
      <c r="H103" s="145"/>
      <c r="I103" s="45">
        <f>I104+I106</f>
        <v>6958700</v>
      </c>
      <c r="J103" s="84">
        <f t="shared" si="7"/>
        <v>7758950.5</v>
      </c>
      <c r="K103" s="84">
        <f t="shared" si="8"/>
        <v>8573640.3025</v>
      </c>
    </row>
    <row r="104" spans="1:11" ht="48" thickBot="1">
      <c r="A104" s="7" t="s">
        <v>150</v>
      </c>
      <c r="B104" s="37" t="s">
        <v>72</v>
      </c>
      <c r="C104" s="5" t="s">
        <v>23</v>
      </c>
      <c r="D104" s="5" t="s">
        <v>16</v>
      </c>
      <c r="E104" s="5" t="s">
        <v>120</v>
      </c>
      <c r="F104" s="12"/>
      <c r="G104" s="81"/>
      <c r="H104" s="145"/>
      <c r="I104" s="45">
        <f>I105</f>
        <v>2018000</v>
      </c>
      <c r="J104" s="84">
        <f t="shared" si="7"/>
        <v>2250070</v>
      </c>
      <c r="K104" s="84">
        <f t="shared" si="8"/>
        <v>2486327.35</v>
      </c>
    </row>
    <row r="105" spans="1:11" ht="16.5" thickBot="1">
      <c r="A105" s="7" t="s">
        <v>89</v>
      </c>
      <c r="B105" s="37" t="s">
        <v>72</v>
      </c>
      <c r="C105" s="5" t="s">
        <v>23</v>
      </c>
      <c r="D105" s="5" t="s">
        <v>16</v>
      </c>
      <c r="E105" s="5" t="s">
        <v>120</v>
      </c>
      <c r="F105" s="12" t="s">
        <v>90</v>
      </c>
      <c r="G105" s="81"/>
      <c r="H105" s="145"/>
      <c r="I105" s="45">
        <v>2018000</v>
      </c>
      <c r="J105" s="84">
        <f t="shared" si="7"/>
        <v>2250070</v>
      </c>
      <c r="K105" s="84">
        <f t="shared" si="8"/>
        <v>2486327.35</v>
      </c>
    </row>
    <row r="106" spans="1:11" ht="111" thickBot="1">
      <c r="A106" s="7" t="s">
        <v>244</v>
      </c>
      <c r="B106" s="37" t="s">
        <v>72</v>
      </c>
      <c r="C106" s="5" t="s">
        <v>23</v>
      </c>
      <c r="D106" s="5" t="s">
        <v>16</v>
      </c>
      <c r="E106" s="5" t="s">
        <v>245</v>
      </c>
      <c r="F106" s="12"/>
      <c r="G106" s="81"/>
      <c r="H106" s="145"/>
      <c r="I106" s="45">
        <f>I107</f>
        <v>4940700</v>
      </c>
      <c r="J106" s="84">
        <f t="shared" si="7"/>
        <v>5508880.5</v>
      </c>
      <c r="K106" s="84">
        <f t="shared" si="8"/>
        <v>6087312.9525</v>
      </c>
    </row>
    <row r="107" spans="1:11" ht="16.5" thickBot="1">
      <c r="A107" s="7" t="s">
        <v>89</v>
      </c>
      <c r="B107" s="37" t="s">
        <v>72</v>
      </c>
      <c r="C107" s="5" t="s">
        <v>23</v>
      </c>
      <c r="D107" s="5" t="s">
        <v>16</v>
      </c>
      <c r="E107" s="5" t="s">
        <v>245</v>
      </c>
      <c r="F107" s="12" t="s">
        <v>90</v>
      </c>
      <c r="G107" s="81"/>
      <c r="H107" s="145"/>
      <c r="I107" s="45">
        <v>4940700</v>
      </c>
      <c r="J107" s="84">
        <f t="shared" si="7"/>
        <v>5508880.5</v>
      </c>
      <c r="K107" s="84">
        <f t="shared" si="8"/>
        <v>6087312.9525</v>
      </c>
    </row>
    <row r="108" spans="1:11" ht="16.5" thickBot="1">
      <c r="A108" s="7" t="s">
        <v>191</v>
      </c>
      <c r="B108" s="37" t="s">
        <v>72</v>
      </c>
      <c r="C108" s="5" t="s">
        <v>23</v>
      </c>
      <c r="D108" s="5" t="s">
        <v>15</v>
      </c>
      <c r="E108" s="5"/>
      <c r="F108" s="12"/>
      <c r="G108" s="81"/>
      <c r="H108" s="145"/>
      <c r="I108" s="45">
        <f>I109</f>
        <v>321500</v>
      </c>
      <c r="J108" s="84">
        <f t="shared" si="7"/>
        <v>358472.5</v>
      </c>
      <c r="K108" s="84">
        <f t="shared" si="8"/>
        <v>396112.1125</v>
      </c>
    </row>
    <row r="109" spans="1:11" ht="16.5" thickBot="1">
      <c r="A109" s="7" t="s">
        <v>65</v>
      </c>
      <c r="B109" s="37" t="s">
        <v>72</v>
      </c>
      <c r="C109" s="5" t="s">
        <v>23</v>
      </c>
      <c r="D109" s="5" t="s">
        <v>15</v>
      </c>
      <c r="E109" s="5">
        <v>4700000</v>
      </c>
      <c r="F109" s="12"/>
      <c r="G109" s="81"/>
      <c r="H109" s="145"/>
      <c r="I109" s="45">
        <f>I110</f>
        <v>321500</v>
      </c>
      <c r="J109" s="84">
        <f t="shared" si="7"/>
        <v>358472.5</v>
      </c>
      <c r="K109" s="84">
        <f t="shared" si="8"/>
        <v>396112.1125</v>
      </c>
    </row>
    <row r="110" spans="1:11" ht="16.5" thickBot="1">
      <c r="A110" s="7" t="s">
        <v>39</v>
      </c>
      <c r="B110" s="37" t="s">
        <v>176</v>
      </c>
      <c r="C110" s="5" t="s">
        <v>23</v>
      </c>
      <c r="D110" s="5" t="s">
        <v>15</v>
      </c>
      <c r="E110" s="5" t="s">
        <v>116</v>
      </c>
      <c r="F110" s="12"/>
      <c r="G110" s="81"/>
      <c r="H110" s="145"/>
      <c r="I110" s="45">
        <f>I111</f>
        <v>321500</v>
      </c>
      <c r="J110" s="84">
        <f t="shared" si="7"/>
        <v>358472.5</v>
      </c>
      <c r="K110" s="84">
        <f t="shared" si="8"/>
        <v>396112.1125</v>
      </c>
    </row>
    <row r="111" spans="1:11" ht="16.5" thickBot="1">
      <c r="A111" s="7" t="s">
        <v>89</v>
      </c>
      <c r="B111" s="37" t="s">
        <v>72</v>
      </c>
      <c r="C111" s="5" t="s">
        <v>23</v>
      </c>
      <c r="D111" s="5" t="s">
        <v>15</v>
      </c>
      <c r="E111" s="5" t="s">
        <v>116</v>
      </c>
      <c r="F111" s="12" t="s">
        <v>90</v>
      </c>
      <c r="G111" s="81"/>
      <c r="H111" s="145"/>
      <c r="I111" s="45">
        <v>321500</v>
      </c>
      <c r="J111" s="84">
        <f t="shared" si="7"/>
        <v>358472.5</v>
      </c>
      <c r="K111" s="84">
        <f t="shared" si="8"/>
        <v>396112.1125</v>
      </c>
    </row>
    <row r="112" spans="1:11" ht="16.5" thickBot="1">
      <c r="A112" s="7" t="s">
        <v>170</v>
      </c>
      <c r="B112" s="37" t="s">
        <v>72</v>
      </c>
      <c r="C112" s="5" t="s">
        <v>23</v>
      </c>
      <c r="D112" s="5" t="s">
        <v>9</v>
      </c>
      <c r="E112" s="5"/>
      <c r="F112" s="12"/>
      <c r="G112" s="81"/>
      <c r="H112" s="145"/>
      <c r="I112" s="45">
        <f>I113</f>
        <v>5915400</v>
      </c>
      <c r="J112" s="84">
        <f t="shared" si="7"/>
        <v>6595671</v>
      </c>
      <c r="K112" s="84">
        <f t="shared" si="8"/>
        <v>7288216.455</v>
      </c>
    </row>
    <row r="113" spans="1:11" ht="16.5" thickBot="1">
      <c r="A113" s="7" t="s">
        <v>65</v>
      </c>
      <c r="B113" s="37" t="s">
        <v>72</v>
      </c>
      <c r="C113" s="5" t="s">
        <v>23</v>
      </c>
      <c r="D113" s="5" t="s">
        <v>9</v>
      </c>
      <c r="E113" s="5" t="s">
        <v>171</v>
      </c>
      <c r="F113" s="12"/>
      <c r="G113" s="81"/>
      <c r="H113" s="145"/>
      <c r="I113" s="45">
        <f>I114</f>
        <v>5915400</v>
      </c>
      <c r="J113" s="84">
        <f t="shared" si="7"/>
        <v>6595671</v>
      </c>
      <c r="K113" s="84">
        <f t="shared" si="8"/>
        <v>7288216.455</v>
      </c>
    </row>
    <row r="114" spans="1:11" ht="16.5" thickBot="1">
      <c r="A114" s="7" t="s">
        <v>39</v>
      </c>
      <c r="B114" s="37" t="s">
        <v>72</v>
      </c>
      <c r="C114" s="5" t="s">
        <v>23</v>
      </c>
      <c r="D114" s="5" t="s">
        <v>9</v>
      </c>
      <c r="E114" s="5" t="s">
        <v>116</v>
      </c>
      <c r="F114" s="12"/>
      <c r="G114" s="81"/>
      <c r="H114" s="145"/>
      <c r="I114" s="45">
        <f>I115</f>
        <v>5915400</v>
      </c>
      <c r="J114" s="84">
        <f t="shared" si="7"/>
        <v>6595671</v>
      </c>
      <c r="K114" s="84">
        <f t="shared" si="8"/>
        <v>7288216.455</v>
      </c>
    </row>
    <row r="115" spans="1:11" ht="16.5" thickBot="1">
      <c r="A115" s="7" t="s">
        <v>89</v>
      </c>
      <c r="B115" s="37" t="s">
        <v>72</v>
      </c>
      <c r="C115" s="5" t="s">
        <v>23</v>
      </c>
      <c r="D115" s="5" t="s">
        <v>9</v>
      </c>
      <c r="E115" s="5" t="s">
        <v>116</v>
      </c>
      <c r="F115" s="12" t="s">
        <v>90</v>
      </c>
      <c r="G115" s="81"/>
      <c r="H115" s="145"/>
      <c r="I115" s="45">
        <v>5915400</v>
      </c>
      <c r="J115" s="84">
        <f t="shared" si="7"/>
        <v>6595671</v>
      </c>
      <c r="K115" s="84">
        <f t="shared" si="8"/>
        <v>7288216.455</v>
      </c>
    </row>
    <row r="116" spans="1:11" ht="32.25" thickBot="1">
      <c r="A116" s="7" t="s">
        <v>172</v>
      </c>
      <c r="B116" s="37" t="s">
        <v>72</v>
      </c>
      <c r="C116" s="5" t="s">
        <v>23</v>
      </c>
      <c r="D116" s="5" t="s">
        <v>70</v>
      </c>
      <c r="E116" s="5"/>
      <c r="F116" s="12"/>
      <c r="G116" s="81"/>
      <c r="H116" s="145"/>
      <c r="I116" s="96">
        <f>I117+I120</f>
        <v>364769.2</v>
      </c>
      <c r="J116" s="84">
        <f t="shared" si="7"/>
        <v>406717.658</v>
      </c>
      <c r="K116" s="84">
        <f t="shared" si="8"/>
        <v>449423.01209</v>
      </c>
    </row>
    <row r="117" spans="1:11" ht="16.5" thickBot="1">
      <c r="A117" s="49" t="s">
        <v>252</v>
      </c>
      <c r="B117" s="37" t="s">
        <v>72</v>
      </c>
      <c r="C117" s="5" t="s">
        <v>23</v>
      </c>
      <c r="D117" s="5" t="s">
        <v>70</v>
      </c>
      <c r="E117" s="5" t="s">
        <v>253</v>
      </c>
      <c r="F117" s="12"/>
      <c r="G117" s="81"/>
      <c r="H117" s="145"/>
      <c r="I117" s="96">
        <f>I118</f>
        <v>114769.2</v>
      </c>
      <c r="J117" s="84">
        <f t="shared" si="7"/>
        <v>127967.658</v>
      </c>
      <c r="K117" s="84">
        <f t="shared" si="8"/>
        <v>141404.26209</v>
      </c>
    </row>
    <row r="118" spans="1:11" ht="48" thickBot="1">
      <c r="A118" s="49" t="s">
        <v>254</v>
      </c>
      <c r="B118" s="37" t="s">
        <v>176</v>
      </c>
      <c r="C118" s="5" t="s">
        <v>23</v>
      </c>
      <c r="D118" s="5" t="s">
        <v>70</v>
      </c>
      <c r="E118" s="5" t="s">
        <v>255</v>
      </c>
      <c r="F118" s="12"/>
      <c r="G118" s="81"/>
      <c r="H118" s="145"/>
      <c r="I118" s="96">
        <f>I119</f>
        <v>114769.2</v>
      </c>
      <c r="J118" s="84">
        <f t="shared" si="7"/>
        <v>127967.658</v>
      </c>
      <c r="K118" s="84">
        <f t="shared" si="8"/>
        <v>141404.26209</v>
      </c>
    </row>
    <row r="119" spans="1:11" ht="16.5" thickBot="1">
      <c r="A119" s="7" t="s">
        <v>256</v>
      </c>
      <c r="B119" s="37" t="s">
        <v>72</v>
      </c>
      <c r="C119" s="5" t="s">
        <v>23</v>
      </c>
      <c r="D119" s="5" t="s">
        <v>70</v>
      </c>
      <c r="E119" s="5" t="s">
        <v>255</v>
      </c>
      <c r="F119" s="12" t="s">
        <v>90</v>
      </c>
      <c r="G119" s="81"/>
      <c r="H119" s="145"/>
      <c r="I119" s="96">
        <v>114769.2</v>
      </c>
      <c r="J119" s="84">
        <f t="shared" si="7"/>
        <v>127967.658</v>
      </c>
      <c r="K119" s="84">
        <f t="shared" si="8"/>
        <v>141404.26209</v>
      </c>
    </row>
    <row r="120" spans="1:11" ht="16.5" thickBot="1">
      <c r="A120" s="7" t="s">
        <v>92</v>
      </c>
      <c r="B120" s="37" t="s">
        <v>72</v>
      </c>
      <c r="C120" s="5" t="s">
        <v>23</v>
      </c>
      <c r="D120" s="5" t="s">
        <v>70</v>
      </c>
      <c r="E120" s="5" t="s">
        <v>93</v>
      </c>
      <c r="F120" s="12"/>
      <c r="G120" s="81"/>
      <c r="H120" s="145"/>
      <c r="I120" s="45">
        <f>I121</f>
        <v>250000</v>
      </c>
      <c r="J120" s="84">
        <f t="shared" si="7"/>
        <v>278750</v>
      </c>
      <c r="K120" s="84">
        <f t="shared" si="8"/>
        <v>308018.75</v>
      </c>
    </row>
    <row r="121" spans="1:11" ht="48" thickBot="1">
      <c r="A121" s="7" t="s">
        <v>263</v>
      </c>
      <c r="B121" s="37" t="s">
        <v>72</v>
      </c>
      <c r="C121" s="5" t="s">
        <v>23</v>
      </c>
      <c r="D121" s="5" t="s">
        <v>70</v>
      </c>
      <c r="E121" s="5" t="s">
        <v>249</v>
      </c>
      <c r="F121" s="12"/>
      <c r="G121" s="81"/>
      <c r="H121" s="145"/>
      <c r="I121" s="45">
        <f>I122</f>
        <v>250000</v>
      </c>
      <c r="J121" s="84">
        <f t="shared" si="7"/>
        <v>278750</v>
      </c>
      <c r="K121" s="84">
        <f t="shared" si="8"/>
        <v>308018.75</v>
      </c>
    </row>
    <row r="122" spans="1:11" ht="32.25" thickBot="1">
      <c r="A122" s="7" t="s">
        <v>52</v>
      </c>
      <c r="B122" s="37" t="s">
        <v>72</v>
      </c>
      <c r="C122" s="5" t="s">
        <v>23</v>
      </c>
      <c r="D122" s="5" t="s">
        <v>70</v>
      </c>
      <c r="E122" s="5" t="s">
        <v>249</v>
      </c>
      <c r="F122" s="12" t="s">
        <v>159</v>
      </c>
      <c r="G122" s="81"/>
      <c r="H122" s="145"/>
      <c r="I122" s="45">
        <v>250000</v>
      </c>
      <c r="J122" s="84">
        <f t="shared" si="7"/>
        <v>278750</v>
      </c>
      <c r="K122" s="84">
        <f t="shared" si="8"/>
        <v>308018.75</v>
      </c>
    </row>
    <row r="123" spans="1:11" ht="32.25" customHeight="1" thickBot="1">
      <c r="A123" s="54" t="s">
        <v>208</v>
      </c>
      <c r="B123" s="55" t="s">
        <v>209</v>
      </c>
      <c r="C123" s="5"/>
      <c r="D123" s="5"/>
      <c r="E123" s="5"/>
      <c r="F123" s="12"/>
      <c r="G123" s="81"/>
      <c r="H123" s="145"/>
      <c r="I123" s="132">
        <f>I124</f>
        <v>5656800</v>
      </c>
      <c r="J123" s="106">
        <f t="shared" si="7"/>
        <v>6307332</v>
      </c>
      <c r="K123" s="56">
        <f>J123*1.105</f>
        <v>6969601.86</v>
      </c>
    </row>
    <row r="124" spans="1:11" ht="35.25" customHeight="1" thickBot="1">
      <c r="A124" s="7" t="s">
        <v>64</v>
      </c>
      <c r="B124" s="37" t="s">
        <v>209</v>
      </c>
      <c r="C124" s="5" t="s">
        <v>18</v>
      </c>
      <c r="D124" s="5"/>
      <c r="E124" s="5"/>
      <c r="F124" s="12"/>
      <c r="G124" s="81"/>
      <c r="H124" s="145"/>
      <c r="I124" s="45">
        <f>I125</f>
        <v>5656800</v>
      </c>
      <c r="J124" s="84">
        <f t="shared" si="7"/>
        <v>6307332</v>
      </c>
      <c r="K124" s="84">
        <f>J124*1.105</f>
        <v>6969601.86</v>
      </c>
    </row>
    <row r="125" spans="1:11" ht="18.75" customHeight="1" thickBot="1">
      <c r="A125" s="7" t="s">
        <v>48</v>
      </c>
      <c r="B125" s="37" t="s">
        <v>209</v>
      </c>
      <c r="C125" s="5" t="s">
        <v>18</v>
      </c>
      <c r="D125" s="5" t="s">
        <v>8</v>
      </c>
      <c r="E125" s="5"/>
      <c r="F125" s="12"/>
      <c r="G125" s="81"/>
      <c r="H125" s="145"/>
      <c r="I125" s="45">
        <f>I126+I129+I132+I135</f>
        <v>5656800</v>
      </c>
      <c r="J125" s="84">
        <f t="shared" si="7"/>
        <v>6307332</v>
      </c>
      <c r="K125" s="84">
        <f aca="true" t="shared" si="9" ref="K125:K137">J125*1.105</f>
        <v>6969601.86</v>
      </c>
    </row>
    <row r="126" spans="1:11" ht="32.25" thickBot="1">
      <c r="A126" s="7" t="s">
        <v>149</v>
      </c>
      <c r="B126" s="37" t="s">
        <v>209</v>
      </c>
      <c r="C126" s="5" t="s">
        <v>18</v>
      </c>
      <c r="D126" s="5" t="s">
        <v>8</v>
      </c>
      <c r="E126" s="5" t="s">
        <v>105</v>
      </c>
      <c r="F126" s="12"/>
      <c r="G126" s="81"/>
      <c r="H126" s="145"/>
      <c r="I126" s="45">
        <f>I127</f>
        <v>2350000</v>
      </c>
      <c r="J126" s="84">
        <f t="shared" si="7"/>
        <v>2620250</v>
      </c>
      <c r="K126" s="84">
        <f t="shared" si="9"/>
        <v>2895376.25</v>
      </c>
    </row>
    <row r="127" spans="1:11" ht="16.5" thickBot="1">
      <c r="A127" s="7" t="s">
        <v>39</v>
      </c>
      <c r="B127" s="37" t="s">
        <v>209</v>
      </c>
      <c r="C127" s="5" t="s">
        <v>18</v>
      </c>
      <c r="D127" s="5" t="s">
        <v>8</v>
      </c>
      <c r="E127" s="5" t="s">
        <v>106</v>
      </c>
      <c r="F127" s="12"/>
      <c r="G127" s="81"/>
      <c r="H127" s="145"/>
      <c r="I127" s="45">
        <f>I128</f>
        <v>2350000</v>
      </c>
      <c r="J127" s="84">
        <f t="shared" si="7"/>
        <v>2620250</v>
      </c>
      <c r="K127" s="84">
        <f t="shared" si="9"/>
        <v>2895376.25</v>
      </c>
    </row>
    <row r="128" spans="1:11" ht="16.5" thickBot="1">
      <c r="A128" s="7" t="s">
        <v>89</v>
      </c>
      <c r="B128" s="37" t="s">
        <v>209</v>
      </c>
      <c r="C128" s="5" t="s">
        <v>18</v>
      </c>
      <c r="D128" s="5" t="s">
        <v>8</v>
      </c>
      <c r="E128" s="5" t="s">
        <v>106</v>
      </c>
      <c r="F128" s="12" t="s">
        <v>90</v>
      </c>
      <c r="G128" s="81"/>
      <c r="H128" s="145"/>
      <c r="I128" s="45">
        <v>2350000</v>
      </c>
      <c r="J128" s="84">
        <f t="shared" si="7"/>
        <v>2620250</v>
      </c>
      <c r="K128" s="84">
        <f t="shared" si="9"/>
        <v>2895376.25</v>
      </c>
    </row>
    <row r="129" spans="1:11" ht="16.5" thickBot="1">
      <c r="A129" s="7" t="s">
        <v>107</v>
      </c>
      <c r="B129" s="37" t="s">
        <v>209</v>
      </c>
      <c r="C129" s="5" t="s">
        <v>18</v>
      </c>
      <c r="D129" s="5" t="s">
        <v>8</v>
      </c>
      <c r="E129" s="5" t="s">
        <v>108</v>
      </c>
      <c r="F129" s="12"/>
      <c r="G129" s="81"/>
      <c r="H129" s="145"/>
      <c r="I129" s="45">
        <f>I130</f>
        <v>520000</v>
      </c>
      <c r="J129" s="84">
        <f t="shared" si="7"/>
        <v>579800</v>
      </c>
      <c r="K129" s="84">
        <f t="shared" si="9"/>
        <v>640679</v>
      </c>
    </row>
    <row r="130" spans="1:11" ht="16.5" thickBot="1">
      <c r="A130" s="7" t="s">
        <v>39</v>
      </c>
      <c r="B130" s="37" t="s">
        <v>209</v>
      </c>
      <c r="C130" s="5" t="s">
        <v>18</v>
      </c>
      <c r="D130" s="5" t="s">
        <v>8</v>
      </c>
      <c r="E130" s="5" t="s">
        <v>109</v>
      </c>
      <c r="F130" s="12"/>
      <c r="G130" s="81"/>
      <c r="H130" s="145"/>
      <c r="I130" s="45">
        <f>I131</f>
        <v>520000</v>
      </c>
      <c r="J130" s="84">
        <f t="shared" si="7"/>
        <v>579800</v>
      </c>
      <c r="K130" s="84">
        <f t="shared" si="9"/>
        <v>640679</v>
      </c>
    </row>
    <row r="131" spans="1:11" ht="16.5" thickBot="1">
      <c r="A131" s="7" t="s">
        <v>89</v>
      </c>
      <c r="B131" s="37" t="s">
        <v>209</v>
      </c>
      <c r="C131" s="5" t="s">
        <v>18</v>
      </c>
      <c r="D131" s="5" t="s">
        <v>8</v>
      </c>
      <c r="E131" s="5" t="s">
        <v>109</v>
      </c>
      <c r="F131" s="12" t="s">
        <v>90</v>
      </c>
      <c r="G131" s="81"/>
      <c r="H131" s="145"/>
      <c r="I131" s="45">
        <v>520000</v>
      </c>
      <c r="J131" s="84">
        <f t="shared" si="7"/>
        <v>579800</v>
      </c>
      <c r="K131" s="84">
        <f t="shared" si="9"/>
        <v>640679</v>
      </c>
    </row>
    <row r="132" spans="1:11" ht="16.5" thickBot="1">
      <c r="A132" s="7" t="s">
        <v>110</v>
      </c>
      <c r="B132" s="37" t="s">
        <v>209</v>
      </c>
      <c r="C132" s="5" t="s">
        <v>18</v>
      </c>
      <c r="D132" s="5" t="s">
        <v>8</v>
      </c>
      <c r="E132" s="5" t="s">
        <v>111</v>
      </c>
      <c r="F132" s="12"/>
      <c r="G132" s="81"/>
      <c r="H132" s="145"/>
      <c r="I132" s="45">
        <f>I133</f>
        <v>2360000</v>
      </c>
      <c r="J132" s="84">
        <f t="shared" si="7"/>
        <v>2631400</v>
      </c>
      <c r="K132" s="84">
        <f t="shared" si="9"/>
        <v>2907697</v>
      </c>
    </row>
    <row r="133" spans="1:11" ht="16.5" thickBot="1">
      <c r="A133" s="7" t="s">
        <v>39</v>
      </c>
      <c r="B133" s="37" t="s">
        <v>209</v>
      </c>
      <c r="C133" s="5" t="s">
        <v>18</v>
      </c>
      <c r="D133" s="5" t="s">
        <v>8</v>
      </c>
      <c r="E133" s="5" t="s">
        <v>112</v>
      </c>
      <c r="F133" s="12"/>
      <c r="G133" s="81"/>
      <c r="H133" s="145"/>
      <c r="I133" s="45">
        <f>I134</f>
        <v>2360000</v>
      </c>
      <c r="J133" s="84">
        <f t="shared" si="7"/>
        <v>2631400</v>
      </c>
      <c r="K133" s="84">
        <f t="shared" si="9"/>
        <v>2907697</v>
      </c>
    </row>
    <row r="134" spans="1:11" ht="16.5" thickBot="1">
      <c r="A134" s="7" t="s">
        <v>89</v>
      </c>
      <c r="B134" s="37" t="s">
        <v>209</v>
      </c>
      <c r="C134" s="5" t="s">
        <v>18</v>
      </c>
      <c r="D134" s="5" t="s">
        <v>8</v>
      </c>
      <c r="E134" s="5" t="s">
        <v>112</v>
      </c>
      <c r="F134" s="12" t="s">
        <v>90</v>
      </c>
      <c r="G134" s="81"/>
      <c r="H134" s="145"/>
      <c r="I134" s="45">
        <v>2360000</v>
      </c>
      <c r="J134" s="84">
        <f t="shared" si="7"/>
        <v>2631400</v>
      </c>
      <c r="K134" s="84">
        <f t="shared" si="9"/>
        <v>2907697</v>
      </c>
    </row>
    <row r="135" spans="1:11" ht="32.25" thickBot="1">
      <c r="A135" s="7" t="s">
        <v>160</v>
      </c>
      <c r="B135" s="37" t="s">
        <v>209</v>
      </c>
      <c r="C135" s="5" t="s">
        <v>18</v>
      </c>
      <c r="D135" s="5" t="s">
        <v>8</v>
      </c>
      <c r="E135" s="5" t="s">
        <v>161</v>
      </c>
      <c r="F135" s="12"/>
      <c r="G135" s="81"/>
      <c r="H135" s="145"/>
      <c r="I135" s="45">
        <f>I136</f>
        <v>426800</v>
      </c>
      <c r="J135" s="84">
        <f t="shared" si="7"/>
        <v>475882</v>
      </c>
      <c r="K135" s="84">
        <f t="shared" si="9"/>
        <v>525849.61</v>
      </c>
    </row>
    <row r="136" spans="1:11" ht="16.5" thickBot="1">
      <c r="A136" s="7" t="s">
        <v>39</v>
      </c>
      <c r="B136" s="37" t="s">
        <v>209</v>
      </c>
      <c r="C136" s="5" t="s">
        <v>18</v>
      </c>
      <c r="D136" s="5" t="s">
        <v>8</v>
      </c>
      <c r="E136" s="5" t="s">
        <v>162</v>
      </c>
      <c r="F136" s="12"/>
      <c r="G136" s="81"/>
      <c r="H136" s="145"/>
      <c r="I136" s="45">
        <f>I137</f>
        <v>426800</v>
      </c>
      <c r="J136" s="84">
        <f t="shared" si="7"/>
        <v>475882</v>
      </c>
      <c r="K136" s="84">
        <f t="shared" si="9"/>
        <v>525849.61</v>
      </c>
    </row>
    <row r="137" spans="1:11" ht="16.5" thickBot="1">
      <c r="A137" s="7" t="s">
        <v>89</v>
      </c>
      <c r="B137" s="37" t="s">
        <v>209</v>
      </c>
      <c r="C137" s="5" t="s">
        <v>18</v>
      </c>
      <c r="D137" s="5" t="s">
        <v>8</v>
      </c>
      <c r="E137" s="5" t="s">
        <v>162</v>
      </c>
      <c r="F137" s="12" t="s">
        <v>90</v>
      </c>
      <c r="G137" s="81"/>
      <c r="H137" s="145"/>
      <c r="I137" s="45">
        <v>426800</v>
      </c>
      <c r="J137" s="84">
        <f t="shared" si="7"/>
        <v>475882</v>
      </c>
      <c r="K137" s="84">
        <f t="shared" si="9"/>
        <v>525849.61</v>
      </c>
    </row>
    <row r="138" spans="1:11" ht="35.25" customHeight="1" thickBot="1">
      <c r="A138" s="23" t="s">
        <v>74</v>
      </c>
      <c r="B138" s="37" t="s">
        <v>175</v>
      </c>
      <c r="C138" s="28"/>
      <c r="D138" s="28"/>
      <c r="E138" s="29"/>
      <c r="F138" s="52"/>
      <c r="G138" s="141"/>
      <c r="H138" s="151"/>
      <c r="I138" s="133">
        <f>I139+I167</f>
        <v>130032989</v>
      </c>
      <c r="J138" s="53">
        <f>I138*1.115</f>
        <v>144986782.73499998</v>
      </c>
      <c r="K138" s="53">
        <f>J138*1.105</f>
        <v>160210394.922175</v>
      </c>
    </row>
    <row r="139" spans="1:11" ht="16.5" thickBot="1">
      <c r="A139" s="7" t="s">
        <v>20</v>
      </c>
      <c r="B139" s="37" t="s">
        <v>175</v>
      </c>
      <c r="C139" s="5" t="s">
        <v>21</v>
      </c>
      <c r="D139" s="5"/>
      <c r="E139" s="5"/>
      <c r="F139" s="12"/>
      <c r="G139" s="81"/>
      <c r="H139" s="145"/>
      <c r="I139" s="45">
        <f>I140+I144+I153+I157</f>
        <v>128298389</v>
      </c>
      <c r="J139" s="84">
        <f>I139*1.115</f>
        <v>143052703.73499998</v>
      </c>
      <c r="K139" s="84">
        <f>J139*1.105</f>
        <v>158073237.62717497</v>
      </c>
    </row>
    <row r="140" spans="1:11" ht="16.5" thickBot="1">
      <c r="A140" s="7" t="s">
        <v>43</v>
      </c>
      <c r="B140" s="37" t="s">
        <v>175</v>
      </c>
      <c r="C140" s="5" t="s">
        <v>21</v>
      </c>
      <c r="D140" s="5" t="s">
        <v>8</v>
      </c>
      <c r="E140" s="5"/>
      <c r="F140" s="12"/>
      <c r="G140" s="81"/>
      <c r="H140" s="145"/>
      <c r="I140" s="45">
        <f>I141</f>
        <v>20020400</v>
      </c>
      <c r="J140" s="84">
        <f aca="true" t="shared" si="10" ref="J140:J174">I140*1.115</f>
        <v>22322746</v>
      </c>
      <c r="K140" s="84">
        <f aca="true" t="shared" si="11" ref="K140:K174">J140*1.105</f>
        <v>24666634.33</v>
      </c>
    </row>
    <row r="141" spans="1:11" ht="16.5" thickBot="1">
      <c r="A141" s="7" t="s">
        <v>44</v>
      </c>
      <c r="B141" s="37" t="s">
        <v>175</v>
      </c>
      <c r="C141" s="5" t="s">
        <v>21</v>
      </c>
      <c r="D141" s="5" t="s">
        <v>8</v>
      </c>
      <c r="E141" s="5">
        <v>4200000</v>
      </c>
      <c r="F141" s="12"/>
      <c r="G141" s="81"/>
      <c r="H141" s="145"/>
      <c r="I141" s="45">
        <f>I142</f>
        <v>20020400</v>
      </c>
      <c r="J141" s="84">
        <f t="shared" si="10"/>
        <v>22322746</v>
      </c>
      <c r="K141" s="84">
        <f t="shared" si="11"/>
        <v>24666634.33</v>
      </c>
    </row>
    <row r="142" spans="1:11" ht="16.5" thickBot="1">
      <c r="A142" s="7" t="s">
        <v>39</v>
      </c>
      <c r="B142" s="37" t="s">
        <v>175</v>
      </c>
      <c r="C142" s="5" t="s">
        <v>21</v>
      </c>
      <c r="D142" s="5" t="s">
        <v>8</v>
      </c>
      <c r="E142" s="5" t="s">
        <v>100</v>
      </c>
      <c r="F142" s="12"/>
      <c r="G142" s="81"/>
      <c r="H142" s="145"/>
      <c r="I142" s="45">
        <f>I143</f>
        <v>20020400</v>
      </c>
      <c r="J142" s="84">
        <f t="shared" si="10"/>
        <v>22322746</v>
      </c>
      <c r="K142" s="84">
        <f t="shared" si="11"/>
        <v>24666634.33</v>
      </c>
    </row>
    <row r="143" spans="1:11" ht="16.5" thickBot="1">
      <c r="A143" s="7" t="s">
        <v>89</v>
      </c>
      <c r="B143" s="37" t="s">
        <v>175</v>
      </c>
      <c r="C143" s="5" t="s">
        <v>21</v>
      </c>
      <c r="D143" s="5" t="s">
        <v>8</v>
      </c>
      <c r="E143" s="5" t="s">
        <v>100</v>
      </c>
      <c r="F143" s="12" t="s">
        <v>90</v>
      </c>
      <c r="G143" s="81"/>
      <c r="H143" s="145"/>
      <c r="I143" s="45">
        <v>20020400</v>
      </c>
      <c r="J143" s="84">
        <f t="shared" si="10"/>
        <v>22322746</v>
      </c>
      <c r="K143" s="84">
        <f t="shared" si="11"/>
        <v>24666634.33</v>
      </c>
    </row>
    <row r="144" spans="1:11" ht="16.5" thickBot="1">
      <c r="A144" s="7" t="s">
        <v>45</v>
      </c>
      <c r="B144" s="37" t="s">
        <v>175</v>
      </c>
      <c r="C144" s="5" t="s">
        <v>21</v>
      </c>
      <c r="D144" s="5" t="s">
        <v>16</v>
      </c>
      <c r="E144" s="5"/>
      <c r="F144" s="12"/>
      <c r="G144" s="81"/>
      <c r="H144" s="145"/>
      <c r="I144" s="45">
        <f>I145+I151</f>
        <v>100011152</v>
      </c>
      <c r="J144" s="84">
        <f t="shared" si="10"/>
        <v>111512434.48</v>
      </c>
      <c r="K144" s="84">
        <f t="shared" si="11"/>
        <v>123221240.1004</v>
      </c>
    </row>
    <row r="145" spans="1:11" ht="32.25" thickBot="1">
      <c r="A145" s="7" t="s">
        <v>46</v>
      </c>
      <c r="B145" s="37" t="s">
        <v>175</v>
      </c>
      <c r="C145" s="5" t="s">
        <v>21</v>
      </c>
      <c r="D145" s="5" t="s">
        <v>16</v>
      </c>
      <c r="E145" s="5">
        <v>4210000</v>
      </c>
      <c r="F145" s="12"/>
      <c r="G145" s="81"/>
      <c r="H145" s="145"/>
      <c r="I145" s="45">
        <f>I146</f>
        <v>90847152</v>
      </c>
      <c r="J145" s="84">
        <f t="shared" si="10"/>
        <v>101294574.48</v>
      </c>
      <c r="K145" s="84">
        <f t="shared" si="11"/>
        <v>111930504.8004</v>
      </c>
    </row>
    <row r="146" spans="1:11" ht="16.5" thickBot="1">
      <c r="A146" s="7" t="s">
        <v>39</v>
      </c>
      <c r="B146" s="37" t="s">
        <v>175</v>
      </c>
      <c r="C146" s="5" t="s">
        <v>21</v>
      </c>
      <c r="D146" s="5" t="s">
        <v>16</v>
      </c>
      <c r="E146" s="5" t="s">
        <v>101</v>
      </c>
      <c r="F146" s="12"/>
      <c r="G146" s="81"/>
      <c r="H146" s="145"/>
      <c r="I146" s="45">
        <f>I147</f>
        <v>90847152</v>
      </c>
      <c r="J146" s="84">
        <f t="shared" si="10"/>
        <v>101294574.48</v>
      </c>
      <c r="K146" s="84">
        <f t="shared" si="11"/>
        <v>111930504.8004</v>
      </c>
    </row>
    <row r="147" spans="1:11" ht="16.5" thickBot="1">
      <c r="A147" s="7" t="s">
        <v>89</v>
      </c>
      <c r="B147" s="37" t="s">
        <v>175</v>
      </c>
      <c r="C147" s="5" t="s">
        <v>21</v>
      </c>
      <c r="D147" s="5" t="s">
        <v>16</v>
      </c>
      <c r="E147" s="5" t="s">
        <v>101</v>
      </c>
      <c r="F147" s="107" t="s">
        <v>90</v>
      </c>
      <c r="G147" s="81"/>
      <c r="H147" s="145"/>
      <c r="I147" s="45">
        <v>90847152</v>
      </c>
      <c r="J147" s="84">
        <f t="shared" si="10"/>
        <v>101294574.48</v>
      </c>
      <c r="K147" s="84">
        <f t="shared" si="11"/>
        <v>111930504.8004</v>
      </c>
    </row>
    <row r="148" spans="1:11" s="63" customFormat="1" ht="16.5" thickBot="1">
      <c r="A148" s="59" t="s">
        <v>216</v>
      </c>
      <c r="B148" s="37" t="s">
        <v>175</v>
      </c>
      <c r="C148" s="59"/>
      <c r="D148" s="1"/>
      <c r="E148" s="60"/>
      <c r="F148" s="61"/>
      <c r="G148" s="51"/>
      <c r="H148" s="147"/>
      <c r="I148" s="45">
        <v>69014300</v>
      </c>
      <c r="J148" s="84">
        <f t="shared" si="10"/>
        <v>76950944.5</v>
      </c>
      <c r="K148" s="84">
        <f t="shared" si="11"/>
        <v>85030793.6725</v>
      </c>
    </row>
    <row r="149" spans="1:11" s="63" customFormat="1" ht="16.5" thickBot="1">
      <c r="A149" s="1" t="s">
        <v>217</v>
      </c>
      <c r="B149" s="37" t="s">
        <v>175</v>
      </c>
      <c r="C149" s="59"/>
      <c r="D149" s="1"/>
      <c r="E149" s="60"/>
      <c r="F149" s="61"/>
      <c r="G149" s="51"/>
      <c r="H149" s="147"/>
      <c r="I149" s="45">
        <v>276500</v>
      </c>
      <c r="J149" s="84">
        <f t="shared" si="10"/>
        <v>308297.5</v>
      </c>
      <c r="K149" s="84">
        <f t="shared" si="11"/>
        <v>340668.7375</v>
      </c>
    </row>
    <row r="150" spans="1:11" s="63" customFormat="1" ht="16.5" thickBot="1">
      <c r="A150" s="1" t="s">
        <v>243</v>
      </c>
      <c r="B150" s="37" t="s">
        <v>175</v>
      </c>
      <c r="C150" s="1"/>
      <c r="D150" s="68"/>
      <c r="E150" s="78"/>
      <c r="F150" s="61"/>
      <c r="G150" s="51"/>
      <c r="H150" s="147"/>
      <c r="I150" s="45">
        <v>801000</v>
      </c>
      <c r="J150" s="84">
        <f t="shared" si="10"/>
        <v>893115</v>
      </c>
      <c r="K150" s="84">
        <f t="shared" si="11"/>
        <v>986892.075</v>
      </c>
    </row>
    <row r="151" spans="1:11" ht="16.5" thickBot="1">
      <c r="A151" s="7" t="s">
        <v>39</v>
      </c>
      <c r="B151" s="37" t="s">
        <v>175</v>
      </c>
      <c r="C151" s="5" t="s">
        <v>21</v>
      </c>
      <c r="D151" s="5" t="s">
        <v>16</v>
      </c>
      <c r="E151" s="5" t="s">
        <v>102</v>
      </c>
      <c r="F151" s="12"/>
      <c r="G151" s="81"/>
      <c r="H151" s="145"/>
      <c r="I151" s="45">
        <f>I152</f>
        <v>9164000</v>
      </c>
      <c r="J151" s="84">
        <f t="shared" si="10"/>
        <v>10217860</v>
      </c>
      <c r="K151" s="84">
        <f t="shared" si="11"/>
        <v>11290735.3</v>
      </c>
    </row>
    <row r="152" spans="1:11" ht="16.5" thickBot="1">
      <c r="A152" s="7" t="s">
        <v>89</v>
      </c>
      <c r="B152" s="37" t="s">
        <v>175</v>
      </c>
      <c r="C152" s="5" t="s">
        <v>21</v>
      </c>
      <c r="D152" s="5" t="s">
        <v>16</v>
      </c>
      <c r="E152" s="5" t="s">
        <v>102</v>
      </c>
      <c r="F152" s="12" t="s">
        <v>90</v>
      </c>
      <c r="G152" s="81"/>
      <c r="H152" s="145"/>
      <c r="I152" s="45">
        <v>9164000</v>
      </c>
      <c r="J152" s="84">
        <f t="shared" si="10"/>
        <v>10217860</v>
      </c>
      <c r="K152" s="84">
        <f t="shared" si="11"/>
        <v>11290735.3</v>
      </c>
    </row>
    <row r="153" spans="1:11" ht="16.5" thickBot="1">
      <c r="A153" s="7" t="s">
        <v>22</v>
      </c>
      <c r="B153" s="37" t="s">
        <v>175</v>
      </c>
      <c r="C153" s="5" t="s">
        <v>21</v>
      </c>
      <c r="D153" s="5" t="s">
        <v>21</v>
      </c>
      <c r="E153" s="5"/>
      <c r="F153" s="12"/>
      <c r="G153" s="81"/>
      <c r="H153" s="145"/>
      <c r="I153" s="45">
        <f>I154</f>
        <v>59000</v>
      </c>
      <c r="J153" s="84">
        <f t="shared" si="10"/>
        <v>65785</v>
      </c>
      <c r="K153" s="84">
        <f t="shared" si="11"/>
        <v>72692.425</v>
      </c>
    </row>
    <row r="154" spans="1:11" ht="16.5" thickBot="1">
      <c r="A154" s="7" t="s">
        <v>92</v>
      </c>
      <c r="B154" s="37" t="s">
        <v>175</v>
      </c>
      <c r="C154" s="5" t="s">
        <v>21</v>
      </c>
      <c r="D154" s="5" t="s">
        <v>21</v>
      </c>
      <c r="E154" s="5" t="s">
        <v>93</v>
      </c>
      <c r="F154" s="12"/>
      <c r="G154" s="81"/>
      <c r="H154" s="145"/>
      <c r="I154" s="45">
        <f>I155</f>
        <v>59000</v>
      </c>
      <c r="J154" s="84">
        <f t="shared" si="10"/>
        <v>65785</v>
      </c>
      <c r="K154" s="84">
        <f t="shared" si="11"/>
        <v>72692.425</v>
      </c>
    </row>
    <row r="155" spans="1:11" ht="32.25" thickBot="1">
      <c r="A155" s="7" t="s">
        <v>166</v>
      </c>
      <c r="B155" s="37" t="s">
        <v>175</v>
      </c>
      <c r="C155" s="5" t="s">
        <v>21</v>
      </c>
      <c r="D155" s="5" t="s">
        <v>21</v>
      </c>
      <c r="E155" s="5" t="s">
        <v>167</v>
      </c>
      <c r="F155" s="12"/>
      <c r="G155" s="81"/>
      <c r="H155" s="145"/>
      <c r="I155" s="45">
        <f>I156</f>
        <v>59000</v>
      </c>
      <c r="J155" s="84">
        <f t="shared" si="10"/>
        <v>65785</v>
      </c>
      <c r="K155" s="84">
        <f t="shared" si="11"/>
        <v>72692.425</v>
      </c>
    </row>
    <row r="156" spans="1:11" ht="32.25" thickBot="1">
      <c r="A156" s="7" t="s">
        <v>163</v>
      </c>
      <c r="B156" s="37" t="s">
        <v>175</v>
      </c>
      <c r="C156" s="5" t="s">
        <v>21</v>
      </c>
      <c r="D156" s="5" t="s">
        <v>21</v>
      </c>
      <c r="E156" s="5" t="s">
        <v>167</v>
      </c>
      <c r="F156" s="12" t="s">
        <v>164</v>
      </c>
      <c r="G156" s="81"/>
      <c r="H156" s="145"/>
      <c r="I156" s="45">
        <v>59000</v>
      </c>
      <c r="J156" s="84">
        <f t="shared" si="10"/>
        <v>65785</v>
      </c>
      <c r="K156" s="84">
        <f t="shared" si="11"/>
        <v>72692.425</v>
      </c>
    </row>
    <row r="157" spans="1:11" ht="16.5" thickBot="1">
      <c r="A157" s="7" t="s">
        <v>47</v>
      </c>
      <c r="B157" s="37" t="s">
        <v>175</v>
      </c>
      <c r="C157" s="5" t="s">
        <v>21</v>
      </c>
      <c r="D157" s="5" t="s">
        <v>23</v>
      </c>
      <c r="E157" s="5"/>
      <c r="F157" s="12"/>
      <c r="G157" s="81"/>
      <c r="H157" s="145"/>
      <c r="I157" s="45">
        <f>I158+I161+I164</f>
        <v>8207837</v>
      </c>
      <c r="J157" s="84">
        <f t="shared" si="10"/>
        <v>9151738.255</v>
      </c>
      <c r="K157" s="84">
        <f t="shared" si="11"/>
        <v>10112670.771775002</v>
      </c>
    </row>
    <row r="158" spans="1:11" ht="48" thickBot="1">
      <c r="A158" s="7" t="s">
        <v>154</v>
      </c>
      <c r="B158" s="37" t="s">
        <v>175</v>
      </c>
      <c r="C158" s="5" t="s">
        <v>21</v>
      </c>
      <c r="D158" s="5" t="s">
        <v>23</v>
      </c>
      <c r="E158" s="5" t="s">
        <v>76</v>
      </c>
      <c r="F158" s="12"/>
      <c r="G158" s="81"/>
      <c r="H158" s="145"/>
      <c r="I158" s="45">
        <f>I159</f>
        <v>742000</v>
      </c>
      <c r="J158" s="84">
        <f t="shared" si="10"/>
        <v>827330</v>
      </c>
      <c r="K158" s="84">
        <f t="shared" si="11"/>
        <v>914199.65</v>
      </c>
    </row>
    <row r="159" spans="1:11" ht="16.5" thickBot="1">
      <c r="A159" s="7" t="s">
        <v>34</v>
      </c>
      <c r="B159" s="37" t="s">
        <v>175</v>
      </c>
      <c r="C159" s="5" t="s">
        <v>21</v>
      </c>
      <c r="D159" s="5" t="s">
        <v>23</v>
      </c>
      <c r="E159" s="5" t="s">
        <v>77</v>
      </c>
      <c r="F159" s="12"/>
      <c r="G159" s="81"/>
      <c r="H159" s="145"/>
      <c r="I159" s="45">
        <f>I160</f>
        <v>742000</v>
      </c>
      <c r="J159" s="84">
        <f t="shared" si="10"/>
        <v>827330</v>
      </c>
      <c r="K159" s="84">
        <f t="shared" si="11"/>
        <v>914199.65</v>
      </c>
    </row>
    <row r="160" spans="1:11" ht="16.5" thickBot="1">
      <c r="A160" s="7" t="s">
        <v>80</v>
      </c>
      <c r="B160" s="37" t="s">
        <v>175</v>
      </c>
      <c r="C160" s="5" t="s">
        <v>21</v>
      </c>
      <c r="D160" s="5" t="s">
        <v>23</v>
      </c>
      <c r="E160" s="5" t="s">
        <v>77</v>
      </c>
      <c r="F160" s="119" t="s">
        <v>79</v>
      </c>
      <c r="G160" s="81"/>
      <c r="H160" s="145"/>
      <c r="I160" s="45">
        <v>742000</v>
      </c>
      <c r="J160" s="84">
        <f t="shared" si="10"/>
        <v>827330</v>
      </c>
      <c r="K160" s="84">
        <f t="shared" si="11"/>
        <v>914199.65</v>
      </c>
    </row>
    <row r="161" spans="1:11" ht="63.75" thickBot="1">
      <c r="A161" s="7" t="s">
        <v>103</v>
      </c>
      <c r="B161" s="37" t="s">
        <v>175</v>
      </c>
      <c r="C161" s="5" t="s">
        <v>21</v>
      </c>
      <c r="D161" s="5" t="s">
        <v>23</v>
      </c>
      <c r="E161" s="5">
        <v>4520000</v>
      </c>
      <c r="F161" s="12"/>
      <c r="G161" s="81"/>
      <c r="H161" s="145"/>
      <c r="I161" s="45">
        <f>I162</f>
        <v>6564200</v>
      </c>
      <c r="J161" s="84">
        <f t="shared" si="10"/>
        <v>7319083</v>
      </c>
      <c r="K161" s="84">
        <f t="shared" si="11"/>
        <v>8087586.715</v>
      </c>
    </row>
    <row r="162" spans="1:11" ht="16.5" thickBot="1">
      <c r="A162" s="7" t="s">
        <v>39</v>
      </c>
      <c r="B162" s="37" t="s">
        <v>175</v>
      </c>
      <c r="C162" s="5" t="s">
        <v>21</v>
      </c>
      <c r="D162" s="5" t="s">
        <v>23</v>
      </c>
      <c r="E162" s="5" t="s">
        <v>104</v>
      </c>
      <c r="F162" s="12"/>
      <c r="G162" s="81"/>
      <c r="H162" s="145"/>
      <c r="I162" s="45">
        <f>I163</f>
        <v>6564200</v>
      </c>
      <c r="J162" s="84">
        <f t="shared" si="10"/>
        <v>7319083</v>
      </c>
      <c r="K162" s="84">
        <f t="shared" si="11"/>
        <v>8087586.715</v>
      </c>
    </row>
    <row r="163" spans="1:11" ht="16.5" thickBot="1">
      <c r="A163" s="7" t="s">
        <v>89</v>
      </c>
      <c r="B163" s="37" t="s">
        <v>175</v>
      </c>
      <c r="C163" s="5" t="s">
        <v>21</v>
      </c>
      <c r="D163" s="5" t="s">
        <v>23</v>
      </c>
      <c r="E163" s="5" t="s">
        <v>104</v>
      </c>
      <c r="F163" s="12" t="s">
        <v>90</v>
      </c>
      <c r="G163" s="81"/>
      <c r="H163" s="145"/>
      <c r="I163" s="45">
        <v>6564200</v>
      </c>
      <c r="J163" s="84">
        <f t="shared" si="10"/>
        <v>7319083</v>
      </c>
      <c r="K163" s="84">
        <f t="shared" si="11"/>
        <v>8087586.715</v>
      </c>
    </row>
    <row r="164" spans="1:11" ht="16.5" thickBot="1">
      <c r="A164" s="49" t="s">
        <v>252</v>
      </c>
      <c r="B164" s="37" t="s">
        <v>175</v>
      </c>
      <c r="C164" s="5" t="s">
        <v>21</v>
      </c>
      <c r="D164" s="5" t="s">
        <v>23</v>
      </c>
      <c r="E164" s="5" t="s">
        <v>253</v>
      </c>
      <c r="F164" s="12"/>
      <c r="G164" s="81"/>
      <c r="H164" s="145"/>
      <c r="I164" s="45">
        <f>I165</f>
        <v>901637</v>
      </c>
      <c r="J164" s="84">
        <f t="shared" si="10"/>
        <v>1005325.255</v>
      </c>
      <c r="K164" s="84">
        <f t="shared" si="11"/>
        <v>1110884.406775</v>
      </c>
    </row>
    <row r="165" spans="1:11" ht="48" thickBot="1">
      <c r="A165" s="49" t="s">
        <v>254</v>
      </c>
      <c r="B165" s="37" t="s">
        <v>175</v>
      </c>
      <c r="C165" s="5" t="s">
        <v>21</v>
      </c>
      <c r="D165" s="5" t="s">
        <v>23</v>
      </c>
      <c r="E165" s="5" t="s">
        <v>255</v>
      </c>
      <c r="F165" s="12"/>
      <c r="G165" s="81"/>
      <c r="H165" s="145"/>
      <c r="I165" s="45">
        <f>I166</f>
        <v>901637</v>
      </c>
      <c r="J165" s="84">
        <f t="shared" si="10"/>
        <v>1005325.255</v>
      </c>
      <c r="K165" s="84">
        <f t="shared" si="11"/>
        <v>1110884.406775</v>
      </c>
    </row>
    <row r="166" spans="1:11" ht="16.5" thickBot="1">
      <c r="A166" s="7" t="s">
        <v>256</v>
      </c>
      <c r="B166" s="37" t="s">
        <v>175</v>
      </c>
      <c r="C166" s="5" t="s">
        <v>21</v>
      </c>
      <c r="D166" s="5" t="s">
        <v>23</v>
      </c>
      <c r="E166" s="5" t="s">
        <v>255</v>
      </c>
      <c r="F166" s="12" t="s">
        <v>90</v>
      </c>
      <c r="G166" s="81"/>
      <c r="H166" s="145"/>
      <c r="I166" s="45">
        <v>901637</v>
      </c>
      <c r="J166" s="84">
        <f t="shared" si="10"/>
        <v>1005325.255</v>
      </c>
      <c r="K166" s="84">
        <f t="shared" si="11"/>
        <v>1110884.406775</v>
      </c>
    </row>
    <row r="167" spans="1:11" ht="16.5" customHeight="1" thickBot="1">
      <c r="A167" s="22" t="s">
        <v>24</v>
      </c>
      <c r="B167" s="37" t="s">
        <v>175</v>
      </c>
      <c r="C167" s="5">
        <v>10</v>
      </c>
      <c r="D167" s="5"/>
      <c r="E167" s="5"/>
      <c r="F167" s="12"/>
      <c r="G167" s="81"/>
      <c r="H167" s="145"/>
      <c r="I167" s="45">
        <f>I168</f>
        <v>1734600</v>
      </c>
      <c r="J167" s="84">
        <f t="shared" si="10"/>
        <v>1934079</v>
      </c>
      <c r="K167" s="84">
        <f t="shared" si="11"/>
        <v>2137157.295</v>
      </c>
    </row>
    <row r="168" spans="1:11" ht="16.5" thickBot="1">
      <c r="A168" s="7" t="s">
        <v>124</v>
      </c>
      <c r="B168" s="37" t="s">
        <v>175</v>
      </c>
      <c r="C168" s="5" t="s">
        <v>70</v>
      </c>
      <c r="D168" s="5" t="s">
        <v>9</v>
      </c>
      <c r="E168" s="5"/>
      <c r="F168" s="12"/>
      <c r="G168" s="81"/>
      <c r="H168" s="145"/>
      <c r="I168" s="45">
        <f>I169+I172</f>
        <v>1734600</v>
      </c>
      <c r="J168" s="84">
        <f t="shared" si="10"/>
        <v>1934079</v>
      </c>
      <c r="K168" s="84">
        <f t="shared" si="11"/>
        <v>2137157.295</v>
      </c>
    </row>
    <row r="169" spans="1:11" ht="16.5" thickBot="1">
      <c r="A169" s="7" t="s">
        <v>125</v>
      </c>
      <c r="B169" s="37" t="s">
        <v>175</v>
      </c>
      <c r="C169" s="5" t="s">
        <v>70</v>
      </c>
      <c r="D169" s="5" t="s">
        <v>9</v>
      </c>
      <c r="E169" s="5" t="s">
        <v>126</v>
      </c>
      <c r="F169" s="12"/>
      <c r="G169" s="81"/>
      <c r="H169" s="145"/>
      <c r="I169" s="45">
        <f>I170</f>
        <v>164800</v>
      </c>
      <c r="J169" s="84">
        <f t="shared" si="10"/>
        <v>183752</v>
      </c>
      <c r="K169" s="84">
        <f t="shared" si="11"/>
        <v>203045.96</v>
      </c>
    </row>
    <row r="170" spans="1:11" ht="48" thickBot="1">
      <c r="A170" s="7" t="s">
        <v>152</v>
      </c>
      <c r="B170" s="37" t="s">
        <v>175</v>
      </c>
      <c r="C170" s="5" t="s">
        <v>70</v>
      </c>
      <c r="D170" s="5" t="s">
        <v>9</v>
      </c>
      <c r="E170" s="5" t="s">
        <v>127</v>
      </c>
      <c r="F170" s="12"/>
      <c r="G170" s="81"/>
      <c r="H170" s="145"/>
      <c r="I170" s="45">
        <f>I171</f>
        <v>164800</v>
      </c>
      <c r="J170" s="84">
        <f t="shared" si="10"/>
        <v>183752</v>
      </c>
      <c r="K170" s="84">
        <f t="shared" si="11"/>
        <v>203045.96</v>
      </c>
    </row>
    <row r="171" spans="1:11" ht="16.5" thickBot="1">
      <c r="A171" s="7" t="s">
        <v>151</v>
      </c>
      <c r="B171" s="37" t="s">
        <v>175</v>
      </c>
      <c r="C171" s="5" t="s">
        <v>70</v>
      </c>
      <c r="D171" s="5" t="s">
        <v>9</v>
      </c>
      <c r="E171" s="5" t="s">
        <v>127</v>
      </c>
      <c r="F171" s="12" t="s">
        <v>55</v>
      </c>
      <c r="G171" s="81"/>
      <c r="H171" s="145"/>
      <c r="I171" s="45">
        <v>164800</v>
      </c>
      <c r="J171" s="84">
        <f t="shared" si="10"/>
        <v>183752</v>
      </c>
      <c r="K171" s="84">
        <f t="shared" si="11"/>
        <v>203045.96</v>
      </c>
    </row>
    <row r="172" spans="1:11" ht="16.5" thickBot="1">
      <c r="A172" s="7" t="s">
        <v>62</v>
      </c>
      <c r="B172" s="37" t="s">
        <v>175</v>
      </c>
      <c r="C172" s="5" t="s">
        <v>70</v>
      </c>
      <c r="D172" s="5" t="s">
        <v>9</v>
      </c>
      <c r="E172" s="5" t="s">
        <v>63</v>
      </c>
      <c r="F172" s="12"/>
      <c r="G172" s="81"/>
      <c r="H172" s="145"/>
      <c r="I172" s="45">
        <f>I173</f>
        <v>1569800</v>
      </c>
      <c r="J172" s="84">
        <f t="shared" si="10"/>
        <v>1750327</v>
      </c>
      <c r="K172" s="84">
        <f t="shared" si="11"/>
        <v>1934111.335</v>
      </c>
    </row>
    <row r="173" spans="1:11" ht="79.5" thickBot="1">
      <c r="A173" s="59" t="s">
        <v>251</v>
      </c>
      <c r="B173" s="37" t="s">
        <v>175</v>
      </c>
      <c r="C173" s="5" t="s">
        <v>70</v>
      </c>
      <c r="D173" s="5" t="s">
        <v>9</v>
      </c>
      <c r="E173" s="5" t="s">
        <v>250</v>
      </c>
      <c r="F173" s="12" t="s">
        <v>55</v>
      </c>
      <c r="G173" s="81"/>
      <c r="H173" s="145"/>
      <c r="I173" s="45">
        <f>I174</f>
        <v>1569800</v>
      </c>
      <c r="J173" s="84">
        <f t="shared" si="10"/>
        <v>1750327</v>
      </c>
      <c r="K173" s="84">
        <f t="shared" si="11"/>
        <v>1934111.335</v>
      </c>
    </row>
    <row r="174" spans="1:11" ht="16.5" thickBot="1">
      <c r="A174" s="7" t="s">
        <v>151</v>
      </c>
      <c r="B174" s="37" t="s">
        <v>175</v>
      </c>
      <c r="C174" s="5" t="s">
        <v>70</v>
      </c>
      <c r="D174" s="5" t="s">
        <v>9</v>
      </c>
      <c r="E174" s="5" t="s">
        <v>250</v>
      </c>
      <c r="F174" s="12" t="s">
        <v>55</v>
      </c>
      <c r="G174" s="81"/>
      <c r="H174" s="145"/>
      <c r="I174" s="45">
        <v>1569800</v>
      </c>
      <c r="J174" s="84">
        <f t="shared" si="10"/>
        <v>1750327</v>
      </c>
      <c r="K174" s="84">
        <f t="shared" si="11"/>
        <v>1934111.335</v>
      </c>
    </row>
    <row r="175" spans="1:11" ht="33" customHeight="1" thickBot="1">
      <c r="A175" s="23" t="s">
        <v>68</v>
      </c>
      <c r="B175" s="37" t="s">
        <v>174</v>
      </c>
      <c r="C175" s="28"/>
      <c r="D175" s="28"/>
      <c r="E175" s="29"/>
      <c r="F175" s="110"/>
      <c r="G175" s="139"/>
      <c r="H175" s="148"/>
      <c r="I175" s="131">
        <f>I176+I190</f>
        <v>37144093.8</v>
      </c>
      <c r="J175" s="53">
        <f>I175*1.115</f>
        <v>41415664.587</v>
      </c>
      <c r="K175" s="53">
        <f>J175*1.105</f>
        <v>45764309.368635</v>
      </c>
    </row>
    <row r="176" spans="1:11" ht="18" customHeight="1" thickBot="1">
      <c r="A176" s="22" t="s">
        <v>7</v>
      </c>
      <c r="B176" s="37" t="s">
        <v>174</v>
      </c>
      <c r="C176" s="39" t="s">
        <v>8</v>
      </c>
      <c r="D176" s="26"/>
      <c r="E176" s="27"/>
      <c r="F176" s="120"/>
      <c r="G176" s="140"/>
      <c r="H176" s="149"/>
      <c r="I176" s="130">
        <f>I177+I182+I186</f>
        <v>3695000</v>
      </c>
      <c r="J176" s="99">
        <f>I176*1.115</f>
        <v>4119925</v>
      </c>
      <c r="K176" s="99">
        <f>J176*1.105</f>
        <v>4552517.125</v>
      </c>
    </row>
    <row r="177" spans="1:11" ht="48" thickBot="1">
      <c r="A177" s="7" t="s">
        <v>81</v>
      </c>
      <c r="B177" s="37" t="s">
        <v>174</v>
      </c>
      <c r="C177" s="5" t="s">
        <v>8</v>
      </c>
      <c r="D177" s="5" t="s">
        <v>11</v>
      </c>
      <c r="E177" s="5"/>
      <c r="F177" s="121"/>
      <c r="G177" s="81"/>
      <c r="H177" s="145"/>
      <c r="I177" s="45">
        <f>I178</f>
        <v>3082000</v>
      </c>
      <c r="J177" s="99">
        <f aca="true" t="shared" si="12" ref="J177:J226">I177*1.115</f>
        <v>3436430</v>
      </c>
      <c r="K177" s="99">
        <f aca="true" t="shared" si="13" ref="K177:K233">J177*1.105</f>
        <v>3797255.15</v>
      </c>
    </row>
    <row r="178" spans="1:11" ht="48" thickBot="1">
      <c r="A178" s="7" t="s">
        <v>154</v>
      </c>
      <c r="B178" s="37" t="s">
        <v>174</v>
      </c>
      <c r="C178" s="5" t="s">
        <v>8</v>
      </c>
      <c r="D178" s="5" t="s">
        <v>11</v>
      </c>
      <c r="E178" s="5" t="s">
        <v>76</v>
      </c>
      <c r="F178" s="119"/>
      <c r="G178" s="81"/>
      <c r="H178" s="145"/>
      <c r="I178" s="45">
        <f>I179</f>
        <v>3082000</v>
      </c>
      <c r="J178" s="99">
        <f t="shared" si="12"/>
        <v>3436430</v>
      </c>
      <c r="K178" s="99">
        <f t="shared" si="13"/>
        <v>3797255.15</v>
      </c>
    </row>
    <row r="179" spans="1:11" ht="16.5" thickBot="1">
      <c r="A179" s="7" t="s">
        <v>34</v>
      </c>
      <c r="B179" s="37" t="s">
        <v>174</v>
      </c>
      <c r="C179" s="5" t="s">
        <v>8</v>
      </c>
      <c r="D179" s="5" t="s">
        <v>11</v>
      </c>
      <c r="E179" s="5" t="s">
        <v>77</v>
      </c>
      <c r="F179" s="119"/>
      <c r="G179" s="81"/>
      <c r="H179" s="145"/>
      <c r="I179" s="45">
        <f>I180</f>
        <v>3082000</v>
      </c>
      <c r="J179" s="99">
        <f t="shared" si="12"/>
        <v>3436430</v>
      </c>
      <c r="K179" s="99">
        <f t="shared" si="13"/>
        <v>3797255.15</v>
      </c>
    </row>
    <row r="180" spans="1:11" ht="16.5" thickBot="1">
      <c r="A180" s="7" t="s">
        <v>80</v>
      </c>
      <c r="B180" s="37" t="s">
        <v>174</v>
      </c>
      <c r="C180" s="5" t="s">
        <v>8</v>
      </c>
      <c r="D180" s="5" t="s">
        <v>11</v>
      </c>
      <c r="E180" s="69" t="s">
        <v>77</v>
      </c>
      <c r="F180" s="107" t="s">
        <v>79</v>
      </c>
      <c r="G180" s="81"/>
      <c r="H180" s="145"/>
      <c r="I180" s="90">
        <v>3082000</v>
      </c>
      <c r="J180" s="99">
        <f t="shared" si="12"/>
        <v>3436430</v>
      </c>
      <c r="K180" s="99">
        <f t="shared" si="13"/>
        <v>3797255.15</v>
      </c>
    </row>
    <row r="181" spans="1:11" s="63" customFormat="1" ht="63.75" thickBot="1">
      <c r="A181" s="6" t="s">
        <v>215</v>
      </c>
      <c r="B181" s="37" t="s">
        <v>174</v>
      </c>
      <c r="C181" s="59"/>
      <c r="D181" s="68"/>
      <c r="E181" s="78"/>
      <c r="F181" s="61"/>
      <c r="G181" s="51"/>
      <c r="H181" s="147"/>
      <c r="I181" s="125">
        <v>100700</v>
      </c>
      <c r="J181" s="99">
        <f t="shared" si="12"/>
        <v>112280.5</v>
      </c>
      <c r="K181" s="99">
        <f t="shared" si="13"/>
        <v>124069.9525</v>
      </c>
    </row>
    <row r="182" spans="1:11" s="63" customFormat="1" ht="16.5" thickBot="1">
      <c r="A182" s="6" t="s">
        <v>221</v>
      </c>
      <c r="B182" s="37" t="s">
        <v>174</v>
      </c>
      <c r="C182" s="5" t="s">
        <v>8</v>
      </c>
      <c r="D182" s="12" t="s">
        <v>28</v>
      </c>
      <c r="E182" s="38"/>
      <c r="F182" s="114"/>
      <c r="G182" s="38"/>
      <c r="H182" s="147"/>
      <c r="I182" s="125">
        <f>I183</f>
        <v>50000</v>
      </c>
      <c r="J182" s="99">
        <f t="shared" si="12"/>
        <v>55750</v>
      </c>
      <c r="K182" s="99">
        <f t="shared" si="13"/>
        <v>61603.75</v>
      </c>
    </row>
    <row r="183" spans="1:11" s="63" customFormat="1" ht="16.5" thickBot="1">
      <c r="A183" s="6" t="s">
        <v>222</v>
      </c>
      <c r="B183" s="37" t="s">
        <v>174</v>
      </c>
      <c r="C183" s="5" t="s">
        <v>8</v>
      </c>
      <c r="D183" s="12" t="s">
        <v>28</v>
      </c>
      <c r="E183" s="87" t="s">
        <v>224</v>
      </c>
      <c r="F183" s="122"/>
      <c r="G183" s="38"/>
      <c r="H183" s="147"/>
      <c r="I183" s="45">
        <f>I184</f>
        <v>50000</v>
      </c>
      <c r="J183" s="99">
        <f t="shared" si="12"/>
        <v>55750</v>
      </c>
      <c r="K183" s="99">
        <f t="shared" si="13"/>
        <v>61603.75</v>
      </c>
    </row>
    <row r="184" spans="1:11" s="63" customFormat="1" ht="16.5" thickBot="1">
      <c r="A184" s="6" t="s">
        <v>223</v>
      </c>
      <c r="B184" s="37" t="s">
        <v>174</v>
      </c>
      <c r="C184" s="5" t="s">
        <v>8</v>
      </c>
      <c r="D184" s="12" t="s">
        <v>28</v>
      </c>
      <c r="E184" s="38" t="s">
        <v>225</v>
      </c>
      <c r="F184" s="114"/>
      <c r="G184" s="38"/>
      <c r="H184" s="147"/>
      <c r="I184" s="45">
        <f>I185</f>
        <v>50000</v>
      </c>
      <c r="J184" s="99">
        <f t="shared" si="12"/>
        <v>55750</v>
      </c>
      <c r="K184" s="99">
        <f t="shared" si="13"/>
        <v>61603.75</v>
      </c>
    </row>
    <row r="185" spans="1:11" s="63" customFormat="1" ht="16.5" thickBot="1">
      <c r="A185" s="6" t="s">
        <v>84</v>
      </c>
      <c r="B185" s="37" t="s">
        <v>174</v>
      </c>
      <c r="C185" s="5" t="s">
        <v>8</v>
      </c>
      <c r="D185" s="12" t="s">
        <v>28</v>
      </c>
      <c r="E185" s="38" t="s">
        <v>225</v>
      </c>
      <c r="F185" s="114" t="s">
        <v>85</v>
      </c>
      <c r="G185" s="38"/>
      <c r="H185" s="147"/>
      <c r="I185" s="45">
        <v>50000</v>
      </c>
      <c r="J185" s="99">
        <f t="shared" si="12"/>
        <v>55750</v>
      </c>
      <c r="K185" s="99">
        <f t="shared" si="13"/>
        <v>61603.75</v>
      </c>
    </row>
    <row r="186" spans="1:11" ht="16.5" thickBot="1">
      <c r="A186" s="7" t="s">
        <v>12</v>
      </c>
      <c r="B186" s="37" t="s">
        <v>174</v>
      </c>
      <c r="C186" s="5" t="s">
        <v>8</v>
      </c>
      <c r="D186" s="5" t="s">
        <v>82</v>
      </c>
      <c r="E186" s="5"/>
      <c r="F186" s="12"/>
      <c r="G186" s="81"/>
      <c r="H186" s="145"/>
      <c r="I186" s="45">
        <f>I187</f>
        <v>563000</v>
      </c>
      <c r="J186" s="99">
        <f t="shared" si="12"/>
        <v>627745</v>
      </c>
      <c r="K186" s="99">
        <f t="shared" si="13"/>
        <v>693658.225</v>
      </c>
    </row>
    <row r="187" spans="1:11" ht="16.5" thickBot="1">
      <c r="A187" s="7" t="s">
        <v>12</v>
      </c>
      <c r="B187" s="37" t="s">
        <v>174</v>
      </c>
      <c r="C187" s="5" t="s">
        <v>8</v>
      </c>
      <c r="D187" s="5" t="s">
        <v>82</v>
      </c>
      <c r="E187" s="5" t="s">
        <v>54</v>
      </c>
      <c r="F187" s="12"/>
      <c r="G187" s="81"/>
      <c r="H187" s="145"/>
      <c r="I187" s="45">
        <f>I188</f>
        <v>563000</v>
      </c>
      <c r="J187" s="99">
        <f t="shared" si="12"/>
        <v>627745</v>
      </c>
      <c r="K187" s="99">
        <f t="shared" si="13"/>
        <v>693658.225</v>
      </c>
    </row>
    <row r="188" spans="1:11" ht="16.5" thickBot="1">
      <c r="A188" s="7" t="s">
        <v>83</v>
      </c>
      <c r="B188" s="37" t="s">
        <v>174</v>
      </c>
      <c r="C188" s="5" t="s">
        <v>8</v>
      </c>
      <c r="D188" s="5" t="s">
        <v>82</v>
      </c>
      <c r="E188" s="5" t="s">
        <v>155</v>
      </c>
      <c r="F188" s="12"/>
      <c r="G188" s="81"/>
      <c r="H188" s="145"/>
      <c r="I188" s="45">
        <f>I189</f>
        <v>563000</v>
      </c>
      <c r="J188" s="99">
        <f t="shared" si="12"/>
        <v>627745</v>
      </c>
      <c r="K188" s="99">
        <f t="shared" si="13"/>
        <v>693658.225</v>
      </c>
    </row>
    <row r="189" spans="1:11" ht="16.5" thickBot="1">
      <c r="A189" s="7" t="s">
        <v>84</v>
      </c>
      <c r="B189" s="37" t="s">
        <v>174</v>
      </c>
      <c r="C189" s="5" t="s">
        <v>8</v>
      </c>
      <c r="D189" s="5" t="s">
        <v>82</v>
      </c>
      <c r="E189" s="5" t="s">
        <v>155</v>
      </c>
      <c r="F189" s="12" t="s">
        <v>85</v>
      </c>
      <c r="G189" s="81"/>
      <c r="H189" s="145"/>
      <c r="I189" s="45">
        <v>563000</v>
      </c>
      <c r="J189" s="99">
        <f t="shared" si="12"/>
        <v>627745</v>
      </c>
      <c r="K189" s="99">
        <f t="shared" si="13"/>
        <v>693658.225</v>
      </c>
    </row>
    <row r="190" spans="1:11" ht="16.5" thickBot="1">
      <c r="A190" s="7" t="s">
        <v>27</v>
      </c>
      <c r="B190" s="37" t="s">
        <v>174</v>
      </c>
      <c r="C190" s="5">
        <v>11</v>
      </c>
      <c r="D190" s="5"/>
      <c r="E190" s="5"/>
      <c r="F190" s="12"/>
      <c r="G190" s="81"/>
      <c r="H190" s="145"/>
      <c r="I190" s="45">
        <f>I191+I198+I207+I220</f>
        <v>33449093.8</v>
      </c>
      <c r="J190" s="99">
        <f t="shared" si="12"/>
        <v>37295739.587</v>
      </c>
      <c r="K190" s="99">
        <f t="shared" si="13"/>
        <v>41211792.243635</v>
      </c>
    </row>
    <row r="191" spans="1:11" ht="32.25" thickBot="1">
      <c r="A191" s="7" t="s">
        <v>179</v>
      </c>
      <c r="B191" s="37" t="s">
        <v>174</v>
      </c>
      <c r="C191" s="5" t="s">
        <v>28</v>
      </c>
      <c r="D191" s="5" t="s">
        <v>8</v>
      </c>
      <c r="E191" s="5"/>
      <c r="F191" s="12"/>
      <c r="G191" s="81"/>
      <c r="H191" s="145"/>
      <c r="I191" s="45">
        <f>I192+I195</f>
        <v>22761100</v>
      </c>
      <c r="J191" s="99">
        <f t="shared" si="12"/>
        <v>25378626.5</v>
      </c>
      <c r="K191" s="99">
        <f t="shared" si="13"/>
        <v>28043382.2825</v>
      </c>
    </row>
    <row r="192" spans="1:11" ht="16.5" thickBot="1">
      <c r="A192" s="7" t="s">
        <v>128</v>
      </c>
      <c r="B192" s="37" t="s">
        <v>174</v>
      </c>
      <c r="C192" s="5">
        <v>11</v>
      </c>
      <c r="D192" s="5" t="s">
        <v>8</v>
      </c>
      <c r="E192" s="5" t="s">
        <v>129</v>
      </c>
      <c r="F192" s="12"/>
      <c r="G192" s="81"/>
      <c r="H192" s="145"/>
      <c r="I192" s="45">
        <f>I193</f>
        <v>22168100</v>
      </c>
      <c r="J192" s="99">
        <f t="shared" si="12"/>
        <v>24717431.5</v>
      </c>
      <c r="K192" s="99">
        <f t="shared" si="13"/>
        <v>27312761.8075</v>
      </c>
    </row>
    <row r="193" spans="1:11" ht="32.25" thickBot="1">
      <c r="A193" s="7" t="s">
        <v>153</v>
      </c>
      <c r="B193" s="37" t="s">
        <v>174</v>
      </c>
      <c r="C193" s="5">
        <v>11</v>
      </c>
      <c r="D193" s="5" t="s">
        <v>8</v>
      </c>
      <c r="E193" s="5" t="s">
        <v>130</v>
      </c>
      <c r="F193" s="12"/>
      <c r="G193" s="81"/>
      <c r="H193" s="145"/>
      <c r="I193" s="45">
        <f>I194</f>
        <v>22168100</v>
      </c>
      <c r="J193" s="99">
        <f t="shared" si="12"/>
        <v>24717431.5</v>
      </c>
      <c r="K193" s="99">
        <f t="shared" si="13"/>
        <v>27312761.8075</v>
      </c>
    </row>
    <row r="194" spans="1:11" ht="16.5" thickBot="1">
      <c r="A194" s="7" t="s">
        <v>131</v>
      </c>
      <c r="B194" s="37" t="s">
        <v>174</v>
      </c>
      <c r="C194" s="5" t="s">
        <v>28</v>
      </c>
      <c r="D194" s="5" t="s">
        <v>8</v>
      </c>
      <c r="E194" s="5" t="s">
        <v>130</v>
      </c>
      <c r="F194" s="12" t="s">
        <v>132</v>
      </c>
      <c r="G194" s="81"/>
      <c r="H194" s="145"/>
      <c r="I194" s="45">
        <v>22168100</v>
      </c>
      <c r="J194" s="99">
        <f t="shared" si="12"/>
        <v>24717431.5</v>
      </c>
      <c r="K194" s="99">
        <f t="shared" si="13"/>
        <v>27312761.8075</v>
      </c>
    </row>
    <row r="195" spans="1:11" ht="16.5" thickBot="1">
      <c r="A195" s="7" t="s">
        <v>133</v>
      </c>
      <c r="B195" s="37" t="s">
        <v>174</v>
      </c>
      <c r="C195" s="5">
        <v>11</v>
      </c>
      <c r="D195" s="5" t="s">
        <v>8</v>
      </c>
      <c r="E195" s="5" t="s">
        <v>134</v>
      </c>
      <c r="F195" s="12"/>
      <c r="G195" s="81"/>
      <c r="H195" s="145"/>
      <c r="I195" s="45">
        <f>I196</f>
        <v>593000</v>
      </c>
      <c r="J195" s="99">
        <f t="shared" si="12"/>
        <v>661195</v>
      </c>
      <c r="K195" s="99">
        <f t="shared" si="13"/>
        <v>730620.475</v>
      </c>
    </row>
    <row r="196" spans="1:11" ht="32.25" thickBot="1">
      <c r="A196" s="7" t="s">
        <v>135</v>
      </c>
      <c r="B196" s="37" t="s">
        <v>174</v>
      </c>
      <c r="C196" s="5" t="s">
        <v>28</v>
      </c>
      <c r="D196" s="5" t="s">
        <v>8</v>
      </c>
      <c r="E196" s="5" t="s">
        <v>136</v>
      </c>
      <c r="F196" s="12"/>
      <c r="G196" s="81"/>
      <c r="H196" s="145"/>
      <c r="I196" s="45">
        <f>I197</f>
        <v>593000</v>
      </c>
      <c r="J196" s="99">
        <f t="shared" si="12"/>
        <v>661195</v>
      </c>
      <c r="K196" s="99">
        <f t="shared" si="13"/>
        <v>730620.475</v>
      </c>
    </row>
    <row r="197" spans="1:11" ht="16.5" thickBot="1">
      <c r="A197" s="7" t="s">
        <v>137</v>
      </c>
      <c r="B197" s="37" t="s">
        <v>174</v>
      </c>
      <c r="C197" s="5" t="s">
        <v>28</v>
      </c>
      <c r="D197" s="5" t="s">
        <v>8</v>
      </c>
      <c r="E197" s="5" t="s">
        <v>136</v>
      </c>
      <c r="F197" s="12" t="s">
        <v>138</v>
      </c>
      <c r="G197" s="81"/>
      <c r="H197" s="145"/>
      <c r="I197" s="45">
        <v>593000</v>
      </c>
      <c r="J197" s="99">
        <f t="shared" si="12"/>
        <v>661195</v>
      </c>
      <c r="K197" s="99">
        <f t="shared" si="13"/>
        <v>730620.475</v>
      </c>
    </row>
    <row r="198" spans="1:11" ht="32.25" thickBot="1">
      <c r="A198" s="7" t="s">
        <v>139</v>
      </c>
      <c r="B198" s="37" t="s">
        <v>174</v>
      </c>
      <c r="C198" s="5" t="s">
        <v>28</v>
      </c>
      <c r="D198" s="5" t="s">
        <v>16</v>
      </c>
      <c r="E198" s="5"/>
      <c r="F198" s="12"/>
      <c r="G198" s="81"/>
      <c r="H198" s="145"/>
      <c r="I198" s="45">
        <f>I199+I201</f>
        <v>3047200</v>
      </c>
      <c r="J198" s="99">
        <f t="shared" si="12"/>
        <v>3397628</v>
      </c>
      <c r="K198" s="99">
        <f t="shared" si="13"/>
        <v>3754378.94</v>
      </c>
    </row>
    <row r="199" spans="1:13" ht="32.25" thickBot="1">
      <c r="A199" s="7" t="s">
        <v>192</v>
      </c>
      <c r="B199" s="37" t="s">
        <v>174</v>
      </c>
      <c r="C199" s="5" t="s">
        <v>28</v>
      </c>
      <c r="D199" s="5" t="s">
        <v>16</v>
      </c>
      <c r="E199" s="5" t="s">
        <v>193</v>
      </c>
      <c r="F199" s="12"/>
      <c r="G199" s="81"/>
      <c r="H199" s="145"/>
      <c r="I199" s="45">
        <f>I200</f>
        <v>18400</v>
      </c>
      <c r="J199" s="99">
        <f t="shared" si="12"/>
        <v>20516</v>
      </c>
      <c r="K199" s="99">
        <f t="shared" si="13"/>
        <v>22670.18</v>
      </c>
      <c r="L199" s="41"/>
      <c r="M199" s="41"/>
    </row>
    <row r="200" spans="1:13" ht="16.5" thickBot="1">
      <c r="A200" s="7" t="s">
        <v>194</v>
      </c>
      <c r="B200" s="37" t="s">
        <v>174</v>
      </c>
      <c r="C200" s="5" t="s">
        <v>28</v>
      </c>
      <c r="D200" s="5" t="s">
        <v>16</v>
      </c>
      <c r="E200" s="5" t="s">
        <v>193</v>
      </c>
      <c r="F200" s="12" t="s">
        <v>141</v>
      </c>
      <c r="G200" s="81"/>
      <c r="H200" s="145"/>
      <c r="I200" s="45">
        <v>18400</v>
      </c>
      <c r="J200" s="99">
        <f t="shared" si="12"/>
        <v>20516</v>
      </c>
      <c r="K200" s="99">
        <f t="shared" si="13"/>
        <v>22670.18</v>
      </c>
      <c r="L200" s="41"/>
      <c r="M200" s="41"/>
    </row>
    <row r="201" spans="1:13" ht="16.5" thickBot="1">
      <c r="A201" s="7" t="s">
        <v>195</v>
      </c>
      <c r="B201" s="37" t="s">
        <v>174</v>
      </c>
      <c r="C201" s="5" t="s">
        <v>28</v>
      </c>
      <c r="D201" s="5" t="s">
        <v>16</v>
      </c>
      <c r="E201" s="5" t="s">
        <v>196</v>
      </c>
      <c r="F201" s="12"/>
      <c r="G201" s="81"/>
      <c r="H201" s="145"/>
      <c r="I201" s="45">
        <f>I203+I205</f>
        <v>3028800</v>
      </c>
      <c r="J201" s="99">
        <f t="shared" si="12"/>
        <v>3377112</v>
      </c>
      <c r="K201" s="99">
        <f t="shared" si="13"/>
        <v>3731708.76</v>
      </c>
      <c r="L201" s="41"/>
      <c r="M201" s="41"/>
    </row>
    <row r="202" spans="1:13" ht="16.5" thickBot="1">
      <c r="A202" s="7" t="s">
        <v>140</v>
      </c>
      <c r="B202" s="37" t="s">
        <v>174</v>
      </c>
      <c r="C202" s="5" t="s">
        <v>28</v>
      </c>
      <c r="D202" s="5" t="s">
        <v>16</v>
      </c>
      <c r="E202" s="5" t="s">
        <v>197</v>
      </c>
      <c r="F202" s="12" t="s">
        <v>141</v>
      </c>
      <c r="G202" s="81"/>
      <c r="H202" s="145"/>
      <c r="I202" s="45"/>
      <c r="J202" s="99">
        <f t="shared" si="12"/>
        <v>0</v>
      </c>
      <c r="K202" s="99">
        <f t="shared" si="13"/>
        <v>0</v>
      </c>
      <c r="L202" s="41"/>
      <c r="M202" s="41"/>
    </row>
    <row r="203" spans="1:11" ht="48" thickBot="1">
      <c r="A203" s="7" t="s">
        <v>199</v>
      </c>
      <c r="B203" s="37" t="s">
        <v>174</v>
      </c>
      <c r="C203" s="5" t="s">
        <v>28</v>
      </c>
      <c r="D203" s="5" t="s">
        <v>16</v>
      </c>
      <c r="E203" s="5" t="s">
        <v>257</v>
      </c>
      <c r="F203" s="12"/>
      <c r="G203" s="81"/>
      <c r="H203" s="145"/>
      <c r="I203" s="45">
        <f>I204</f>
        <v>649500</v>
      </c>
      <c r="J203" s="99">
        <f t="shared" si="12"/>
        <v>724192.5</v>
      </c>
      <c r="K203" s="99">
        <f t="shared" si="13"/>
        <v>800232.7125</v>
      </c>
    </row>
    <row r="204" spans="1:11" ht="16.5" thickBot="1">
      <c r="A204" s="7" t="s">
        <v>140</v>
      </c>
      <c r="B204" s="37" t="s">
        <v>174</v>
      </c>
      <c r="C204" s="5" t="s">
        <v>28</v>
      </c>
      <c r="D204" s="5" t="s">
        <v>16</v>
      </c>
      <c r="E204" s="5" t="s">
        <v>257</v>
      </c>
      <c r="F204" s="12" t="s">
        <v>141</v>
      </c>
      <c r="G204" s="81"/>
      <c r="H204" s="145"/>
      <c r="I204" s="45">
        <v>649500</v>
      </c>
      <c r="J204" s="99">
        <f t="shared" si="12"/>
        <v>724192.5</v>
      </c>
      <c r="K204" s="99">
        <f t="shared" si="13"/>
        <v>800232.7125</v>
      </c>
    </row>
    <row r="205" spans="1:13" ht="95.25" thickBot="1">
      <c r="A205" s="7" t="s">
        <v>227</v>
      </c>
      <c r="B205" s="37" t="s">
        <v>174</v>
      </c>
      <c r="C205" s="5" t="s">
        <v>28</v>
      </c>
      <c r="D205" s="5" t="s">
        <v>16</v>
      </c>
      <c r="E205" s="5" t="s">
        <v>198</v>
      </c>
      <c r="F205" s="12"/>
      <c r="G205" s="81"/>
      <c r="H205" s="145"/>
      <c r="I205" s="45">
        <f>I206</f>
        <v>2379300</v>
      </c>
      <c r="J205" s="99">
        <f t="shared" si="12"/>
        <v>2652919.5</v>
      </c>
      <c r="K205" s="99">
        <f t="shared" si="13"/>
        <v>2931476.0475</v>
      </c>
      <c r="L205" s="41"/>
      <c r="M205" s="41"/>
    </row>
    <row r="206" spans="1:13" ht="16.5" thickBot="1">
      <c r="A206" s="7" t="s">
        <v>140</v>
      </c>
      <c r="B206" s="37" t="s">
        <v>174</v>
      </c>
      <c r="C206" s="5" t="s">
        <v>28</v>
      </c>
      <c r="D206" s="5" t="s">
        <v>16</v>
      </c>
      <c r="E206" s="5" t="s">
        <v>198</v>
      </c>
      <c r="F206" s="12" t="s">
        <v>141</v>
      </c>
      <c r="G206" s="81"/>
      <c r="H206" s="145"/>
      <c r="I206" s="45">
        <v>2379300</v>
      </c>
      <c r="J206" s="99">
        <f t="shared" si="12"/>
        <v>2652919.5</v>
      </c>
      <c r="K206" s="99">
        <f t="shared" si="13"/>
        <v>2931476.0475</v>
      </c>
      <c r="L206" s="41"/>
      <c r="M206" s="41"/>
    </row>
    <row r="207" spans="1:11" ht="32.25" thickBot="1">
      <c r="A207" s="7" t="s">
        <v>142</v>
      </c>
      <c r="B207" s="37" t="s">
        <v>174</v>
      </c>
      <c r="C207" s="5" t="s">
        <v>28</v>
      </c>
      <c r="D207" s="5" t="s">
        <v>15</v>
      </c>
      <c r="E207" s="5"/>
      <c r="F207" s="12"/>
      <c r="G207" s="81"/>
      <c r="H207" s="145"/>
      <c r="I207" s="45">
        <f>I208+I211+I214</f>
        <v>5586700</v>
      </c>
      <c r="J207" s="99">
        <f t="shared" si="12"/>
        <v>6229170.5</v>
      </c>
      <c r="K207" s="99">
        <f t="shared" si="13"/>
        <v>6883233.4025</v>
      </c>
    </row>
    <row r="208" spans="1:11" ht="16.5" thickBot="1">
      <c r="A208" s="7" t="s">
        <v>33</v>
      </c>
      <c r="B208" s="37" t="s">
        <v>174</v>
      </c>
      <c r="C208" s="5" t="s">
        <v>28</v>
      </c>
      <c r="D208" s="5" t="s">
        <v>15</v>
      </c>
      <c r="E208" s="5" t="s">
        <v>53</v>
      </c>
      <c r="F208" s="12"/>
      <c r="G208" s="81"/>
      <c r="H208" s="145"/>
      <c r="I208" s="45">
        <f>I209</f>
        <v>1023500</v>
      </c>
      <c r="J208" s="99">
        <f t="shared" si="12"/>
        <v>1141202.5</v>
      </c>
      <c r="K208" s="99">
        <f t="shared" si="13"/>
        <v>1261028.7625</v>
      </c>
    </row>
    <row r="209" spans="1:11" ht="32.25" thickBot="1">
      <c r="A209" s="7" t="s">
        <v>143</v>
      </c>
      <c r="B209" s="37" t="s">
        <v>174</v>
      </c>
      <c r="C209" s="5" t="s">
        <v>28</v>
      </c>
      <c r="D209" s="5" t="s">
        <v>15</v>
      </c>
      <c r="E209" s="5" t="s">
        <v>144</v>
      </c>
      <c r="F209" s="12"/>
      <c r="G209" s="81"/>
      <c r="H209" s="145"/>
      <c r="I209" s="45">
        <f>I210</f>
        <v>1023500</v>
      </c>
      <c r="J209" s="99">
        <f t="shared" si="12"/>
        <v>1141202.5</v>
      </c>
      <c r="K209" s="99">
        <f t="shared" si="13"/>
        <v>1261028.7625</v>
      </c>
    </row>
    <row r="210" spans="1:11" ht="16.5" thickBot="1">
      <c r="A210" s="7" t="s">
        <v>37</v>
      </c>
      <c r="B210" s="37" t="s">
        <v>174</v>
      </c>
      <c r="C210" s="5" t="s">
        <v>28</v>
      </c>
      <c r="D210" s="5" t="s">
        <v>15</v>
      </c>
      <c r="E210" s="5" t="s">
        <v>144</v>
      </c>
      <c r="F210" s="12" t="s">
        <v>145</v>
      </c>
      <c r="G210" s="81"/>
      <c r="H210" s="145"/>
      <c r="I210" s="45">
        <v>1023500</v>
      </c>
      <c r="J210" s="99">
        <f t="shared" si="12"/>
        <v>1141202.5</v>
      </c>
      <c r="K210" s="99">
        <f t="shared" si="13"/>
        <v>1261028.7625</v>
      </c>
    </row>
    <row r="211" spans="1:11" ht="16.5" thickBot="1">
      <c r="A211" s="7" t="s">
        <v>125</v>
      </c>
      <c r="B211" s="37" t="s">
        <v>174</v>
      </c>
      <c r="C211" s="5" t="s">
        <v>28</v>
      </c>
      <c r="D211" s="5" t="s">
        <v>15</v>
      </c>
      <c r="E211" s="5" t="s">
        <v>126</v>
      </c>
      <c r="F211" s="12"/>
      <c r="G211" s="81"/>
      <c r="H211" s="145"/>
      <c r="I211" s="45">
        <f>I212</f>
        <v>1303300</v>
      </c>
      <c r="J211" s="99">
        <f t="shared" si="12"/>
        <v>1453179.5</v>
      </c>
      <c r="K211" s="99">
        <f t="shared" si="13"/>
        <v>1605763.3475</v>
      </c>
    </row>
    <row r="212" spans="1:11" ht="63.75" thickBot="1">
      <c r="A212" s="7" t="s">
        <v>146</v>
      </c>
      <c r="B212" s="37" t="s">
        <v>174</v>
      </c>
      <c r="C212" s="5" t="s">
        <v>28</v>
      </c>
      <c r="D212" s="5" t="s">
        <v>15</v>
      </c>
      <c r="E212" s="5" t="s">
        <v>147</v>
      </c>
      <c r="F212" s="12"/>
      <c r="G212" s="81"/>
      <c r="H212" s="145"/>
      <c r="I212" s="45">
        <f>I213</f>
        <v>1303300</v>
      </c>
      <c r="J212" s="99">
        <f t="shared" si="12"/>
        <v>1453179.5</v>
      </c>
      <c r="K212" s="99">
        <f t="shared" si="13"/>
        <v>1605763.3475</v>
      </c>
    </row>
    <row r="213" spans="1:11" ht="16.5" thickBot="1">
      <c r="A213" s="7" t="s">
        <v>37</v>
      </c>
      <c r="B213" s="37" t="s">
        <v>174</v>
      </c>
      <c r="C213" s="5" t="s">
        <v>28</v>
      </c>
      <c r="D213" s="5" t="s">
        <v>15</v>
      </c>
      <c r="E213" s="5" t="s">
        <v>147</v>
      </c>
      <c r="F213" s="12" t="s">
        <v>145</v>
      </c>
      <c r="G213" s="81"/>
      <c r="H213" s="145"/>
      <c r="I213" s="45">
        <v>1303300</v>
      </c>
      <c r="J213" s="99">
        <f t="shared" si="12"/>
        <v>1453179.5</v>
      </c>
      <c r="K213" s="99">
        <f t="shared" si="13"/>
        <v>1605763.3475</v>
      </c>
    </row>
    <row r="214" spans="1:11" ht="16.5" thickBot="1">
      <c r="A214" s="7" t="s">
        <v>200</v>
      </c>
      <c r="B214" s="37" t="s">
        <v>174</v>
      </c>
      <c r="C214" s="5" t="s">
        <v>28</v>
      </c>
      <c r="D214" s="5" t="s">
        <v>15</v>
      </c>
      <c r="E214" s="5" t="s">
        <v>196</v>
      </c>
      <c r="F214" s="12"/>
      <c r="G214" s="81"/>
      <c r="H214" s="145"/>
      <c r="I214" s="45">
        <f>I215</f>
        <v>3259900</v>
      </c>
      <c r="J214" s="99">
        <f t="shared" si="12"/>
        <v>3634788.5</v>
      </c>
      <c r="K214" s="99">
        <f t="shared" si="13"/>
        <v>4016441.2925</v>
      </c>
    </row>
    <row r="215" spans="1:11" ht="48" thickBot="1">
      <c r="A215" s="48" t="s">
        <v>207</v>
      </c>
      <c r="B215" s="37" t="s">
        <v>174</v>
      </c>
      <c r="C215" s="5" t="s">
        <v>28</v>
      </c>
      <c r="D215" s="5" t="s">
        <v>15</v>
      </c>
      <c r="E215" s="5" t="s">
        <v>202</v>
      </c>
      <c r="F215" s="12"/>
      <c r="G215" s="81"/>
      <c r="H215" s="145"/>
      <c r="I215" s="45">
        <f>I216+I218</f>
        <v>3259900</v>
      </c>
      <c r="J215" s="99">
        <f t="shared" si="12"/>
        <v>3634788.5</v>
      </c>
      <c r="K215" s="99">
        <f t="shared" si="13"/>
        <v>4016441.2925</v>
      </c>
    </row>
    <row r="216" spans="1:11" ht="79.5" thickBot="1">
      <c r="A216" s="49" t="s">
        <v>201</v>
      </c>
      <c r="B216" s="37" t="s">
        <v>174</v>
      </c>
      <c r="C216" s="5" t="s">
        <v>28</v>
      </c>
      <c r="D216" s="5" t="s">
        <v>15</v>
      </c>
      <c r="E216" s="5" t="s">
        <v>203</v>
      </c>
      <c r="F216" s="12"/>
      <c r="G216" s="81"/>
      <c r="H216" s="145"/>
      <c r="I216" s="45">
        <f>I217</f>
        <v>3258000</v>
      </c>
      <c r="J216" s="99">
        <f t="shared" si="12"/>
        <v>3632670</v>
      </c>
      <c r="K216" s="99">
        <f t="shared" si="13"/>
        <v>4014100.35</v>
      </c>
    </row>
    <row r="217" spans="1:11" ht="16.5" thickBot="1">
      <c r="A217" s="7" t="s">
        <v>37</v>
      </c>
      <c r="B217" s="37" t="s">
        <v>174</v>
      </c>
      <c r="C217" s="5" t="s">
        <v>28</v>
      </c>
      <c r="D217" s="69" t="s">
        <v>15</v>
      </c>
      <c r="E217" s="69" t="s">
        <v>203</v>
      </c>
      <c r="F217" s="12" t="s">
        <v>145</v>
      </c>
      <c r="G217" s="81"/>
      <c r="H217" s="145"/>
      <c r="I217" s="45">
        <v>3258000</v>
      </c>
      <c r="J217" s="99">
        <f t="shared" si="12"/>
        <v>3632670</v>
      </c>
      <c r="K217" s="99">
        <f t="shared" si="13"/>
        <v>4014100.35</v>
      </c>
    </row>
    <row r="218" spans="1:11" s="63" customFormat="1" ht="142.5" thickBot="1">
      <c r="A218" s="59" t="s">
        <v>259</v>
      </c>
      <c r="B218" s="91" t="s">
        <v>174</v>
      </c>
      <c r="C218" s="92">
        <v>11</v>
      </c>
      <c r="D218" s="91" t="s">
        <v>15</v>
      </c>
      <c r="E218" s="91" t="s">
        <v>258</v>
      </c>
      <c r="F218" s="115"/>
      <c r="G218" s="142"/>
      <c r="H218" s="152"/>
      <c r="I218" s="134">
        <f>I219</f>
        <v>1900</v>
      </c>
      <c r="J218" s="99">
        <f t="shared" si="12"/>
        <v>2118.5</v>
      </c>
      <c r="K218" s="99">
        <f t="shared" si="13"/>
        <v>2340.9425</v>
      </c>
    </row>
    <row r="219" spans="1:13" ht="16.5" thickBot="1">
      <c r="A219" s="7" t="s">
        <v>37</v>
      </c>
      <c r="B219" s="37" t="s">
        <v>174</v>
      </c>
      <c r="C219" s="5" t="s">
        <v>28</v>
      </c>
      <c r="D219" s="5" t="s">
        <v>15</v>
      </c>
      <c r="E219" s="81" t="s">
        <v>258</v>
      </c>
      <c r="F219" s="12" t="s">
        <v>145</v>
      </c>
      <c r="G219" s="81"/>
      <c r="H219" s="145"/>
      <c r="I219" s="45">
        <v>1900</v>
      </c>
      <c r="J219" s="99">
        <f t="shared" si="12"/>
        <v>2118.5</v>
      </c>
      <c r="K219" s="99">
        <f t="shared" si="13"/>
        <v>2340.9425</v>
      </c>
      <c r="L219" s="41"/>
      <c r="M219" s="41"/>
    </row>
    <row r="220" spans="1:11" ht="16.5" thickBot="1">
      <c r="A220" s="48" t="s">
        <v>177</v>
      </c>
      <c r="B220" s="75" t="s">
        <v>174</v>
      </c>
      <c r="C220" s="5" t="s">
        <v>28</v>
      </c>
      <c r="D220" s="5" t="s">
        <v>9</v>
      </c>
      <c r="E220" s="5"/>
      <c r="F220" s="12"/>
      <c r="G220" s="81"/>
      <c r="H220" s="145"/>
      <c r="I220" s="96">
        <f>I221+I224</f>
        <v>2054093.8</v>
      </c>
      <c r="J220" s="99">
        <f t="shared" si="12"/>
        <v>2290314.587</v>
      </c>
      <c r="K220" s="99">
        <f t="shared" si="13"/>
        <v>2530797.6186349997</v>
      </c>
    </row>
    <row r="221" spans="1:11" ht="16.5" thickBot="1">
      <c r="A221" s="49" t="s">
        <v>252</v>
      </c>
      <c r="B221" s="37" t="s">
        <v>174</v>
      </c>
      <c r="C221" s="5" t="s">
        <v>28</v>
      </c>
      <c r="D221" s="5" t="s">
        <v>9</v>
      </c>
      <c r="E221" s="5" t="s">
        <v>253</v>
      </c>
      <c r="F221" s="12"/>
      <c r="G221" s="81"/>
      <c r="H221" s="145"/>
      <c r="I221" s="96">
        <f>I222</f>
        <v>1754093.8</v>
      </c>
      <c r="J221" s="99">
        <f t="shared" si="12"/>
        <v>1955814.587</v>
      </c>
      <c r="K221" s="99">
        <f t="shared" si="13"/>
        <v>2161175.118635</v>
      </c>
    </row>
    <row r="222" spans="1:11" ht="48" thickBot="1">
      <c r="A222" s="49" t="s">
        <v>254</v>
      </c>
      <c r="B222" s="37" t="s">
        <v>174</v>
      </c>
      <c r="C222" s="5" t="s">
        <v>28</v>
      </c>
      <c r="D222" s="5" t="s">
        <v>9</v>
      </c>
      <c r="E222" s="5" t="s">
        <v>255</v>
      </c>
      <c r="F222" s="12"/>
      <c r="G222" s="81"/>
      <c r="H222" s="145"/>
      <c r="I222" s="96">
        <f>I223</f>
        <v>1754093.8</v>
      </c>
      <c r="J222" s="99">
        <f t="shared" si="12"/>
        <v>1955814.587</v>
      </c>
      <c r="K222" s="99">
        <f t="shared" si="13"/>
        <v>2161175.118635</v>
      </c>
    </row>
    <row r="223" spans="1:11" ht="16.5" thickBot="1">
      <c r="A223" s="83" t="s">
        <v>177</v>
      </c>
      <c r="B223" s="37" t="s">
        <v>174</v>
      </c>
      <c r="C223" s="5" t="s">
        <v>28</v>
      </c>
      <c r="D223" s="5" t="s">
        <v>9</v>
      </c>
      <c r="E223" s="5" t="s">
        <v>255</v>
      </c>
      <c r="F223" s="12" t="s">
        <v>178</v>
      </c>
      <c r="G223" s="81"/>
      <c r="H223" s="145"/>
      <c r="I223" s="96">
        <v>1754093.8</v>
      </c>
      <c r="J223" s="99">
        <f t="shared" si="12"/>
        <v>1955814.587</v>
      </c>
      <c r="K223" s="99">
        <f t="shared" si="13"/>
        <v>2161175.118635</v>
      </c>
    </row>
    <row r="224" spans="1:11" ht="16.5" thickBot="1">
      <c r="A224" s="49" t="s">
        <v>200</v>
      </c>
      <c r="B224" s="37" t="s">
        <v>174</v>
      </c>
      <c r="C224" s="5" t="s">
        <v>28</v>
      </c>
      <c r="D224" s="5" t="s">
        <v>9</v>
      </c>
      <c r="E224" s="5" t="s">
        <v>196</v>
      </c>
      <c r="F224" s="12"/>
      <c r="G224" s="81"/>
      <c r="H224" s="145"/>
      <c r="I224" s="45">
        <f>I225</f>
        <v>300000</v>
      </c>
      <c r="J224" s="99">
        <f t="shared" si="12"/>
        <v>334500</v>
      </c>
      <c r="K224" s="99">
        <f t="shared" si="13"/>
        <v>369622.5</v>
      </c>
    </row>
    <row r="225" spans="1:11" ht="32.25" thickBot="1">
      <c r="A225" s="7" t="s">
        <v>204</v>
      </c>
      <c r="B225" s="37" t="s">
        <v>174</v>
      </c>
      <c r="C225" s="5" t="s">
        <v>28</v>
      </c>
      <c r="D225" s="5" t="s">
        <v>9</v>
      </c>
      <c r="E225" s="5" t="s">
        <v>205</v>
      </c>
      <c r="F225" s="12"/>
      <c r="G225" s="81"/>
      <c r="H225" s="145"/>
      <c r="I225" s="45">
        <f>I226</f>
        <v>300000</v>
      </c>
      <c r="J225" s="99">
        <f t="shared" si="12"/>
        <v>334500</v>
      </c>
      <c r="K225" s="99">
        <f t="shared" si="13"/>
        <v>369622.5</v>
      </c>
    </row>
    <row r="226" spans="1:11" ht="32.25" thickBot="1">
      <c r="A226" s="49" t="s">
        <v>206</v>
      </c>
      <c r="B226" s="37" t="s">
        <v>174</v>
      </c>
      <c r="C226" s="5" t="s">
        <v>28</v>
      </c>
      <c r="D226" s="5" t="s">
        <v>9</v>
      </c>
      <c r="E226" s="5" t="s">
        <v>205</v>
      </c>
      <c r="F226" s="12" t="s">
        <v>178</v>
      </c>
      <c r="G226" s="81"/>
      <c r="H226" s="145"/>
      <c r="I226" s="45">
        <f>I227+I228+I229</f>
        <v>300000</v>
      </c>
      <c r="J226" s="99">
        <f t="shared" si="12"/>
        <v>334500</v>
      </c>
      <c r="K226" s="99">
        <f t="shared" si="13"/>
        <v>369622.5</v>
      </c>
    </row>
    <row r="227" spans="1:11" ht="16.5" thickBot="1">
      <c r="A227" s="48" t="s">
        <v>260</v>
      </c>
      <c r="B227" s="37" t="s">
        <v>174</v>
      </c>
      <c r="C227" s="5" t="s">
        <v>28</v>
      </c>
      <c r="D227" s="5" t="s">
        <v>9</v>
      </c>
      <c r="E227" s="5" t="s">
        <v>205</v>
      </c>
      <c r="F227" s="12" t="s">
        <v>178</v>
      </c>
      <c r="G227" s="81"/>
      <c r="H227" s="145"/>
      <c r="I227" s="90">
        <v>150000</v>
      </c>
      <c r="J227" s="99"/>
      <c r="K227" s="99">
        <f t="shared" si="13"/>
        <v>0</v>
      </c>
    </row>
    <row r="228" spans="1:11" ht="16.5" thickBot="1">
      <c r="A228" s="49" t="s">
        <v>261</v>
      </c>
      <c r="B228" s="37" t="s">
        <v>174</v>
      </c>
      <c r="C228" s="5" t="s">
        <v>28</v>
      </c>
      <c r="D228" s="5" t="s">
        <v>9</v>
      </c>
      <c r="E228" s="5" t="s">
        <v>205</v>
      </c>
      <c r="F228" s="12" t="s">
        <v>178</v>
      </c>
      <c r="G228" s="81"/>
      <c r="H228" s="145"/>
      <c r="I228" s="125">
        <v>100000</v>
      </c>
      <c r="J228" s="99"/>
      <c r="K228" s="99">
        <f t="shared" si="13"/>
        <v>0</v>
      </c>
    </row>
    <row r="229" spans="1:11" ht="15.75">
      <c r="A229" s="49" t="s">
        <v>262</v>
      </c>
      <c r="B229" s="75" t="s">
        <v>174</v>
      </c>
      <c r="C229" s="69" t="s">
        <v>28</v>
      </c>
      <c r="D229" s="69" t="s">
        <v>9</v>
      </c>
      <c r="E229" s="69" t="s">
        <v>205</v>
      </c>
      <c r="F229" s="107" t="s">
        <v>178</v>
      </c>
      <c r="G229" s="81"/>
      <c r="H229" s="145"/>
      <c r="I229" s="135">
        <v>50000</v>
      </c>
      <c r="J229" s="99"/>
      <c r="K229" s="99">
        <f t="shared" si="13"/>
        <v>0</v>
      </c>
    </row>
    <row r="230" spans="1:11" ht="15.75">
      <c r="A230" s="73" t="s">
        <v>265</v>
      </c>
      <c r="B230" s="75" t="s">
        <v>174</v>
      </c>
      <c r="C230" s="69" t="s">
        <v>28</v>
      </c>
      <c r="D230" s="69" t="s">
        <v>9</v>
      </c>
      <c r="E230" s="69" t="s">
        <v>205</v>
      </c>
      <c r="F230" s="107" t="s">
        <v>178</v>
      </c>
      <c r="G230" s="81"/>
      <c r="H230" s="145"/>
      <c r="I230" s="136"/>
      <c r="J230" s="99">
        <v>334500</v>
      </c>
      <c r="K230" s="99"/>
    </row>
    <row r="231" spans="1:11" ht="15.75">
      <c r="A231" s="49" t="s">
        <v>266</v>
      </c>
      <c r="B231" s="37"/>
      <c r="C231" s="81"/>
      <c r="D231" s="81"/>
      <c r="E231" s="81"/>
      <c r="F231" s="123"/>
      <c r="G231" s="81"/>
      <c r="H231" s="145"/>
      <c r="I231" s="137"/>
      <c r="J231" s="99"/>
      <c r="K231" s="99">
        <v>250000</v>
      </c>
    </row>
    <row r="232" spans="1:11" ht="15.75">
      <c r="A232" s="49" t="s">
        <v>267</v>
      </c>
      <c r="B232" s="37"/>
      <c r="C232" s="81"/>
      <c r="D232" s="81"/>
      <c r="E232" s="81"/>
      <c r="F232" s="123"/>
      <c r="G232" s="81"/>
      <c r="H232" s="145"/>
      <c r="I232" s="137"/>
      <c r="J232" s="99"/>
      <c r="K232" s="99">
        <v>119623</v>
      </c>
    </row>
    <row r="233" spans="1:11" ht="16.5" thickBot="1">
      <c r="A233" s="103" t="s">
        <v>226</v>
      </c>
      <c r="B233" s="102"/>
      <c r="C233" s="103"/>
      <c r="D233" s="103"/>
      <c r="E233" s="103"/>
      <c r="F233" s="124"/>
      <c r="G233" s="47"/>
      <c r="H233" s="153"/>
      <c r="I233" s="45">
        <f>I6+I84+I90+I123+I138+I175</f>
        <v>258522341</v>
      </c>
      <c r="J233" s="99">
        <v>288260000</v>
      </c>
      <c r="K233" s="99">
        <f t="shared" si="13"/>
        <v>318527300</v>
      </c>
    </row>
    <row r="234" spans="9:11" ht="11.25">
      <c r="I234" s="24"/>
      <c r="J234" s="24"/>
      <c r="K234" s="24"/>
    </row>
    <row r="235" spans="9:11" ht="11.25">
      <c r="I235" s="24"/>
      <c r="J235" s="24"/>
      <c r="K235" s="24"/>
    </row>
  </sheetData>
  <sheetProtection/>
  <mergeCells count="4">
    <mergeCell ref="G4:K4"/>
    <mergeCell ref="A1:I1"/>
    <mergeCell ref="A2:I2"/>
    <mergeCell ref="A3:I3"/>
  </mergeCells>
  <printOptions/>
  <pageMargins left="0.75" right="0.75" top="1" bottom="1" header="0.5" footer="0.5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 МФ ЧР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bud-1</dc:creator>
  <cp:keywords/>
  <dc:description/>
  <cp:lastModifiedBy>bud-3</cp:lastModifiedBy>
  <cp:lastPrinted>2009-11-20T14:05:13Z</cp:lastPrinted>
  <dcterms:created xsi:type="dcterms:W3CDTF">2006-11-17T12:32:51Z</dcterms:created>
  <dcterms:modified xsi:type="dcterms:W3CDTF">2011-02-04T07:19:04Z</dcterms:modified>
  <cp:category/>
  <cp:version/>
  <cp:contentType/>
  <cp:contentStatus/>
</cp:coreProperties>
</file>