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Прил 6 2011" sheetId="1" r:id="rId1"/>
  </sheets>
  <definedNames/>
  <calcPr fullCalcOnLoad="1"/>
</workbook>
</file>

<file path=xl/sharedStrings.xml><?xml version="1.0" encoding="utf-8"?>
<sst xmlns="http://schemas.openxmlformats.org/spreadsheetml/2006/main" count="1040" uniqueCount="252">
  <si>
    <t>НАИМЕНОВАНИЕ</t>
  </si>
  <si>
    <t>РЗ</t>
  </si>
  <si>
    <t>ПР</t>
  </si>
  <si>
    <t>ЦСР</t>
  </si>
  <si>
    <t>ВР</t>
  </si>
  <si>
    <t>ОБЩЕГОСУДАРСТВЕННЫЕ  ВОПРОСЫ</t>
  </si>
  <si>
    <t>01</t>
  </si>
  <si>
    <t>04</t>
  </si>
  <si>
    <t>05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</si>
  <si>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</si>
  <si>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</si>
  <si>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</si>
  <si>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 ДЕЯТЕЛЬНОСТЬ</t>
  </si>
  <si>
    <t>03</t>
  </si>
  <si>
    <t>02</t>
  </si>
  <si>
    <t>НАЦИОНАЛЬНАЯ ЭКОНОМИКА</t>
  </si>
  <si>
    <t>08</t>
  </si>
  <si>
    <t>ОБРАЗОВАНИЕ</t>
  </si>
  <si>
    <t>07</t>
  </si>
  <si>
    <t>Молодежная политика и оздоровление  детей</t>
  </si>
  <si>
    <t>09</t>
  </si>
  <si>
    <t>СОЦИАЛЬНАЯ ПОЛИТИКА</t>
  </si>
  <si>
    <t>Пенсионное обеспечение</t>
  </si>
  <si>
    <t>Пенсии</t>
  </si>
  <si>
    <t>11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</si>
  <si>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</si>
  <si>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</si>
  <si>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</si>
  <si>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</si>
  <si>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 и регулирование отношений по государственной и муниципальной собственности</t>
  </si>
  <si>
    <t>Фонд компенсаций</t>
  </si>
  <si>
    <t>Органы внутренних дел</t>
  </si>
  <si>
    <t>Обеспечение деятельности подведомственных учреждений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</si>
  <si>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</si>
  <si>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</si>
  <si>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</si>
  <si>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</si>
  <si>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Детские дошкольное образование</t>
  </si>
  <si>
    <t>Общее образование</t>
  </si>
  <si>
    <t>Школы- детские сады, школы начальные, неполные средние и средние</t>
  </si>
  <si>
    <t>Другие вопросы в области образования</t>
  </si>
  <si>
    <t>Культура</t>
  </si>
  <si>
    <t>Мероприятия в сфере культуры, кинематографии и средств массовой культуры</t>
  </si>
  <si>
    <t>Государственная поддержка в сфере культуры, кинематографии и средств массовой информации</t>
  </si>
  <si>
    <t>Фельдшерско-акушерские пункты</t>
  </si>
  <si>
    <t>0010000</t>
  </si>
  <si>
    <t>0700000</t>
  </si>
  <si>
    <t>005</t>
  </si>
  <si>
    <t>0900000</t>
  </si>
  <si>
    <t>Государственная регистрация актов гражданского состояния</t>
  </si>
  <si>
    <t>Мероприятия по гражданской обороне</t>
  </si>
  <si>
    <t>2190000</t>
  </si>
  <si>
    <t>5220000</t>
  </si>
  <si>
    <t>Иные безвозмездные и безвозвратные перечисления</t>
  </si>
  <si>
    <t>5200000</t>
  </si>
  <si>
    <t>КУЛЬТУРА, КИНЕМАТОГРАФИЯ И СРЕДСТВА МАССОВОЙ ИНФОРМАЦИИ</t>
  </si>
  <si>
    <t>Больницы, клиники, госпитали, медико-санитарные части</t>
  </si>
  <si>
    <t>Мин</t>
  </si>
  <si>
    <t>ФИНАНСОВЫЙ ОТДЕЛ АДМИНИСТРАЦИИ УРМАРСКОГО РАЙОНА</t>
  </si>
  <si>
    <t>АДМИНИСТРАЦИЯ УРМАРСКОГО РАЙОНА ЧУВАШСКОЙ РЕСПУБЛИКИ</t>
  </si>
  <si>
    <t>10</t>
  </si>
  <si>
    <t>МУНИЦИПАЛЬНОЕ БЮДЖЕТНОЕ УЧРЕЖДЕНИЕ «ЦЕНТРАЛИЗОВАННАЯ БУХГАЛТЕРИЯ УРМАРСКОГО РАЙОНА»</t>
  </si>
  <si>
    <t>955</t>
  </si>
  <si>
    <t>903</t>
  </si>
  <si>
    <t>ОТДЕЛ ОБРАЗОВАНИЯ И МОЛОДЕЖНОЙ ПОЛИТИКИ АДМИНИСТРАЦИИ УРМАРСКОГО РАЙОНА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</si>
  <si>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</si>
  <si>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0020000</t>
  </si>
  <si>
    <t>0020400</t>
  </si>
  <si>
    <t xml:space="preserve">01 </t>
  </si>
  <si>
    <t>500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</si>
  <si>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</si>
  <si>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</si>
  <si>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12</t>
  </si>
  <si>
    <t>Резервные фонды  местных администраций</t>
  </si>
  <si>
    <t>Прочие расходы</t>
  </si>
  <si>
    <t>013</t>
  </si>
  <si>
    <t>14</t>
  </si>
  <si>
    <t>0013800</t>
  </si>
  <si>
    <t>0029900</t>
  </si>
  <si>
    <t xml:space="preserve">Выполнение функций бюджетными учреждениями </t>
  </si>
  <si>
    <t>001</t>
  </si>
  <si>
    <t>0900200</t>
  </si>
  <si>
    <t>Целевые программы муниципальных образований</t>
  </si>
  <si>
    <t>7950000</t>
  </si>
  <si>
    <t>Подготовка населения и организаций к действиям в чрезвычайной ситуации в мирное 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</si>
  <si>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</si>
  <si>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</si>
  <si>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</si>
  <si>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003</t>
  </si>
  <si>
    <t xml:space="preserve">Региональные целевые программы </t>
  </si>
  <si>
    <t>4209900</t>
  </si>
  <si>
    <t>4219900</t>
  </si>
  <si>
    <t>4239900</t>
  </si>
  <si>
    <t xml:space="preserve"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</si>
  <si>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4529900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</si>
  <si>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</si>
  <si>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</si>
  <si>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</si>
  <si>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</si>
  <si>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</si>
  <si>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</si>
  <si>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</si>
  <si>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</si>
  <si>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4508500</t>
  </si>
  <si>
    <t>Стационарная медицинская помощь</t>
  </si>
  <si>
    <t>4709900</t>
  </si>
  <si>
    <t>Амбулаторная помощь</t>
  </si>
  <si>
    <t>4789900</t>
  </si>
  <si>
    <t>Физическая культура и спорт</t>
  </si>
  <si>
    <t>5201800</t>
  </si>
  <si>
    <t>Доплаты к пенсиям государственных  служащих субъектов Российской Федерации и муниципальных служащих</t>
  </si>
  <si>
    <t>4910000</t>
  </si>
  <si>
    <t>4910100</t>
  </si>
  <si>
    <t xml:space="preserve">Охрана семьи и детства </t>
  </si>
  <si>
    <t>Социальная помощь</t>
  </si>
  <si>
    <t>5050000</t>
  </si>
  <si>
    <t>5050502</t>
  </si>
  <si>
    <t>Выравнивание бюджетной обеспеченности</t>
  </si>
  <si>
    <t>5160000</t>
  </si>
  <si>
    <t>5160130</t>
  </si>
  <si>
    <t>Фонд финансовой поддержки</t>
  </si>
  <si>
    <t>008</t>
  </si>
  <si>
    <t xml:space="preserve">Дотации 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</si>
  <si>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</si>
  <si>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</si>
  <si>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</si>
  <si>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</si>
  <si>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</si>
  <si>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Субсидии бюджетам субъектов Российской Федерации и муниципальных образований ( межбюджетные субсидии)</t>
  </si>
  <si>
    <t>Фонд софинансирования</t>
  </si>
  <si>
    <t>010</t>
  </si>
  <si>
    <t>Субвенции бюджетам субъектов Российской Федерации и муниципальных образований</t>
  </si>
  <si>
    <t xml:space="preserve">Осуществление  первичного воинскому учету на территориях, где отсутствуют военные комиссариаты </t>
  </si>
  <si>
    <t>0013600</t>
  </si>
  <si>
    <t>009</t>
  </si>
  <si>
    <t>МУНИЦИПАЛЬНОЕ УЧРЕЖДЕНИЕ ЗДРАВООХРАНЕНИЯ " УРМАРСКАЯ ЦЕНТРАЛЬНАЯ РАЙОННАЯ БОЛЬНИЦА"</t>
  </si>
  <si>
    <t>Дворцы и дома культуры, другие учреждения культуры и средств массовой информации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</si>
  <si>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</si>
  <si>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Социальных выплаты</t>
  </si>
  <si>
    <t>Выплата единовременного  пособия при всех формах устройства детей, лишенных родительского попечения, в семью</t>
  </si>
  <si>
    <t xml:space="preserve">Выравнивание бюджетной обеспеченности поселений из районного фонда финансовой поддержки 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</si>
  <si>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</si>
  <si>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0700500</t>
  </si>
  <si>
    <t>5220600</t>
  </si>
  <si>
    <t>Республиканская  целевая программа " Модернизация и развитие автомобильных дорог в Чувашской Республике на 2006-2010 годы с прогнозом до 2025 года"</t>
  </si>
  <si>
    <t xml:space="preserve">Бюджетные инвестиции </t>
  </si>
  <si>
    <t>Театры, цирки, концертные и другие организации исполнительных искусств</t>
  </si>
  <si>
    <t>4430000</t>
  </si>
  <si>
    <t>4439900</t>
  </si>
  <si>
    <t>7950500</t>
  </si>
  <si>
    <t>7952700</t>
  </si>
  <si>
    <t>Скорая медицинская помощь</t>
  </si>
  <si>
    <t>4700000</t>
  </si>
  <si>
    <t>Защита населения и территории от чрезвычайных ситуаций природного и техногенного характера, гражданская оборона</t>
  </si>
  <si>
    <t>992</t>
  </si>
  <si>
    <t>974</t>
  </si>
  <si>
    <t>995</t>
  </si>
  <si>
    <t>Развитие улично-дорожной сети сельских населенных пунктов</t>
  </si>
  <si>
    <t>5220608</t>
  </si>
  <si>
    <t>365</t>
  </si>
  <si>
    <t>Отдельные мероприятия в области дорожного хозяйства</t>
  </si>
  <si>
    <t>7953300</t>
  </si>
  <si>
    <t>Районная целевая программа " Повышение безопасности дорожного движения в Урмарском районе на 2007-2010 годы"</t>
  </si>
  <si>
    <t>Программа Комплексного развития коммунальной инфраструктуры Урмарского района на 2008-2010 г.г.</t>
  </si>
  <si>
    <t xml:space="preserve">Медицинская помощь в дневных стационарах всех типов </t>
  </si>
  <si>
    <t>5120000</t>
  </si>
  <si>
    <t>Мероприятия в области здравоохранения, спорта и физической культуры, туризма</t>
  </si>
  <si>
    <t>5129700</t>
  </si>
  <si>
    <t>Комплектование книжных фондов библиотек муниципальных образований</t>
  </si>
  <si>
    <t>4500600</t>
  </si>
  <si>
    <t xml:space="preserve">Фонд софинансирования </t>
  </si>
  <si>
    <t>5210110</t>
  </si>
  <si>
    <t xml:space="preserve">Субсидии местным бюджетам на обеспечение жильем молодых семей в рамках федеральной целевой программы " Жилище" на 2002-2010 годы </t>
  </si>
  <si>
    <t>Межбюджетные трансферты</t>
  </si>
  <si>
    <t>5210200</t>
  </si>
  <si>
    <t>5210204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</si>
  <si>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</si>
  <si>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МУК " МЕЖПОСЕЛЕНЧЕСКИЙ КУЛЬТУРНО-ДОСУГОВЫЙ ЦЕНТР"</t>
  </si>
  <si>
    <t>957</t>
  </si>
  <si>
    <t>расходы административных комиссий</t>
  </si>
  <si>
    <t>на осуществление государственных полномочий по ведению учета граждан, нуждающихся в жилых помещениях</t>
  </si>
  <si>
    <t xml:space="preserve">субвенции на осуществление государственных полномочий ЧР по созданию комиссий по делам несовершеннолетних и защите их прав и организации деятельности таких комиссий </t>
  </si>
  <si>
    <t>Выполнение функций органами местного самоуправления, в том числе</t>
  </si>
  <si>
    <t>субвенции на расходы по расчету и предоставлению дотаций поселениям на выравнивание финансовых возможностей по решению вопросов местного значения поселения</t>
  </si>
  <si>
    <t>учебные расходы</t>
  </si>
  <si>
    <t>капитальный ремонт</t>
  </si>
  <si>
    <t>субвенции для осуществления государственных полномочий по организаци и осуществлению деятельности и  по опеке и попечительству</t>
  </si>
  <si>
    <t>006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</si>
  <si>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</si>
  <si>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</si>
  <si>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</si>
  <si>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>0650300</t>
  </si>
  <si>
    <t>ИТОГО</t>
  </si>
  <si>
    <t>50000</t>
  </si>
  <si>
    <t>Районная целевая  программа профилактики правонарушений в Урмарском районе Чувашской Республики на 2009-2012 годы</t>
  </si>
  <si>
    <t xml:space="preserve">Выполнение функций органами местного самоуправления </t>
  </si>
  <si>
    <t>Развитие агропромышленного комплекса Урмарского района и регулирование рынков сельскохозяйственной продукции, сырья и продовольствия на 2008-2012 годы"</t>
  </si>
  <si>
    <t>7953400</t>
  </si>
  <si>
    <t>Субсидии юридическая лицам</t>
  </si>
  <si>
    <t>Районная  программа  поддержки малого и среднего предпринимательства в Урмарском районе Чувашской Республике на 2009-2015 годы</t>
  </si>
  <si>
    <t>7953500</t>
  </si>
  <si>
    <t xml:space="preserve">капитальный ремонт  на софинансирование </t>
  </si>
  <si>
    <t>Центры спортивной подготовки ( сборные команды)</t>
  </si>
  <si>
    <t>4820000</t>
  </si>
  <si>
    <t>4829900</t>
  </si>
  <si>
    <t>Районная программа " Предупреждение и борьба с социально значимыми заболеваниями в Урмарском районе Чувашской республики ( 2008-2011 годы)"</t>
  </si>
  <si>
    <t>7953600</t>
  </si>
  <si>
    <t>5201000</t>
  </si>
  <si>
    <t xml:space="preserve"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 образования </t>
  </si>
  <si>
    <t>Выполнение функций бюджетными учреждениями</t>
  </si>
  <si>
    <t>5221103</t>
  </si>
  <si>
    <t>5210205</t>
  </si>
  <si>
    <t>Мероприятия в области сельскохозяйственного производства</t>
  </si>
  <si>
    <t>2600400</t>
  </si>
  <si>
    <t>Сельское хозяйство и рыболовство</t>
  </si>
  <si>
    <t>Жилищное хозяйство</t>
  </si>
  <si>
    <t>Обеспечение мероприятий  по капитальному ремонту многоквартирных домов  и переселению граждан из аварийного жилищного фонда за счет средств бюджетов</t>
  </si>
  <si>
    <t>0980200</t>
  </si>
  <si>
    <t xml:space="preserve">Районная адресная программа «Капитальный ремонт многоквартирных домов, расположенных на территории Урмарского района Чувашской Республики» </t>
  </si>
  <si>
    <t>0980201</t>
  </si>
  <si>
    <t>приобретение коммунальной техники</t>
  </si>
  <si>
    <t>субсидии на ежемесячное денежное вознаграждение за классное руководство в государственных и муниципальных общеобразовательных школах</t>
  </si>
  <si>
    <t>Мероприятия по проведению оздоровительной кампании детей</t>
  </si>
  <si>
    <t>Оздоровление детей</t>
  </si>
  <si>
    <t>4320200</t>
  </si>
  <si>
    <t>Дорожное хозяйство( дорожные фонды)</t>
  </si>
  <si>
    <t xml:space="preserve">ФИЗИЧЕСКАЯ КУЛЬТУРА И СПОРТ </t>
  </si>
  <si>
    <t xml:space="preserve">ЗДРАВООХРАНЕНИЕ  </t>
  </si>
  <si>
    <t>Другие вопросы в области здравоохранения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</si>
  <si>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</si>
  <si>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</si>
  <si>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 О регулировании жилищных отношений"</t>
  </si>
  <si>
    <t>Иные дотации</t>
  </si>
  <si>
    <t xml:space="preserve">Прочие межбюджетные трансферты бюджетам субъектов Ролссийской Федерации и муниципальных образований </t>
  </si>
  <si>
    <t>13</t>
  </si>
  <si>
    <t>00</t>
  </si>
  <si>
    <t>НАЦИОНАЛЬНАЯ ОБОРОНА</t>
  </si>
  <si>
    <t>Мобилизационная и вневойсковая подготовка</t>
  </si>
  <si>
    <t>Иные безводмездные и безвозвратные перечисления</t>
  </si>
  <si>
    <t>Физкультурно-оздоровительная работы и спортивные мероприятия</t>
  </si>
  <si>
    <t>Социальное обеспечение населения</t>
  </si>
  <si>
    <t>Субвенции бюджета муниципальных образований для финансового обеспечения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</t>
  </si>
  <si>
    <t>Оуществление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но стьроительство ( приобретение) жилых помещений, регистрации и учету граждан, им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</si>
  <si>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</t>
  </si>
  <si>
    <t>ОБСЛУЖИВАНИЕ ГОСУДАРСТВЕННОГО И МУНИЦИПАЛЬНОГО ДОЛГА</t>
  </si>
  <si>
    <t>Объемы бюджетных ассигнований</t>
  </si>
  <si>
    <t>по главным распорядителям бюджетных средств по разделам, подразделам, целевым статьям и видам расходов классификации расходов бюджета на 2011-2013 г.г.</t>
  </si>
  <si>
    <t>2011 (прогноз)</t>
  </si>
  <si>
    <t>2012 год (прогноз)</t>
  </si>
  <si>
    <t>2013 год (прогноз)</t>
  </si>
  <si>
    <t>Сумма (руб.)</t>
  </si>
  <si>
    <t>Приложение 2 к постановлению главы администрации Урмарского района от 22.11.2010 № 800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</si>
</sst>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3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right" vertical="top" wrapText="1"/>
    </xf>
    <xf numFmtId="49" fontId="2" fillId="0" borderId="19" xfId="0" applyNumberFormat="1" applyFont="1" applyBorder="1" applyAlignment="1">
      <alignment horizontal="right" vertical="top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4" fontId="1" fillId="0" borderId="19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2" fillId="0" borderId="12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/>
    </xf>
    <xf numFmtId="0" fontId="2" fillId="0" borderId="18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NumberFormat="1" applyFont="1" applyBorder="1" applyAlignment="1">
      <alignment horizontal="right" vertical="top" wrapText="1"/>
    </xf>
    <xf numFmtId="49" fontId="2" fillId="0" borderId="19" xfId="0" applyNumberFormat="1" applyFont="1" applyBorder="1" applyAlignment="1">
      <alignment vertical="top" wrapText="1"/>
    </xf>
    <xf numFmtId="41" fontId="2" fillId="0" borderId="19" xfId="0" applyNumberFormat="1" applyFont="1" applyBorder="1" applyAlignment="1">
      <alignment horizontal="right" vertical="top" wrapText="1"/>
    </xf>
    <xf numFmtId="41" fontId="2" fillId="0" borderId="19" xfId="0" applyNumberFormat="1" applyFont="1" applyBorder="1" applyAlignment="1">
      <alignment horizontal="right" vertical="top"/>
    </xf>
    <xf numFmtId="41" fontId="2" fillId="0" borderId="19" xfId="0" applyNumberFormat="1" applyFont="1" applyBorder="1" applyAlignment="1">
      <alignment vertical="top"/>
    </xf>
    <xf numFmtId="41" fontId="0" fillId="0" borderId="0" xfId="0" applyNumberFormat="1" applyAlignment="1">
      <alignment/>
    </xf>
    <xf numFmtId="0" fontId="2" fillId="0" borderId="19" xfId="0" applyFont="1" applyBorder="1" applyAlignment="1">
      <alignment horizontal="justify" vertical="top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1" fillId="0" borderId="22" xfId="0" applyNumberFormat="1" applyFont="1" applyBorder="1" applyAlignment="1">
      <alignment horizontal="right" vertical="top" wrapText="1"/>
    </xf>
    <xf numFmtId="0" fontId="2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justify" vertical="top"/>
    </xf>
    <xf numFmtId="0" fontId="2" fillId="0" borderId="19" xfId="0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0" fillId="0" borderId="22" xfId="0" applyNumberFormat="1" applyFont="1" applyBorder="1" applyAlignment="1">
      <alignment/>
    </xf>
    <xf numFmtId="49" fontId="2" fillId="0" borderId="15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0" fontId="2" fillId="0" borderId="25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41" fontId="2" fillId="0" borderId="19" xfId="0" applyNumberFormat="1" applyFont="1" applyBorder="1" applyAlignment="1">
      <alignment horizontal="right"/>
    </xf>
    <xf numFmtId="41" fontId="2" fillId="0" borderId="19" xfId="0" applyNumberFormat="1" applyFont="1" applyBorder="1" applyAlignment="1">
      <alignment horizontal="right" vertical="top" wrapText="1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26" xfId="0" applyNumberFormat="1" applyFont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49" fontId="2" fillId="0" borderId="2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right" vertical="top" wrapText="1"/>
    </xf>
    <xf numFmtId="49" fontId="2" fillId="0" borderId="29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right" vertical="top" wrapText="1"/>
    </xf>
    <xf numFmtId="0" fontId="0" fillId="0" borderId="31" xfId="0" applyNumberFormat="1" applyFont="1" applyBorder="1" applyAlignment="1">
      <alignment/>
    </xf>
    <xf numFmtId="41" fontId="2" fillId="0" borderId="12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right" vertical="top" wrapText="1"/>
    </xf>
    <xf numFmtId="49" fontId="2" fillId="0" borderId="21" xfId="0" applyNumberFormat="1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64" fontId="2" fillId="0" borderId="19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41" fontId="2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zoomScale="75" zoomScaleNormal="75" zoomScalePageLayoutView="0" workbookViewId="0" topLeftCell="A1">
      <selection activeCell="A2" sqref="A2:I2"/>
    </sheetView>
  </sheetViews>
  <sheetFormatPr defaultColWidth="9.140625" defaultRowHeight="12"/>
  <cols>
    <col min="1" max="1" width="78.7109375" style="0" customWidth="1"/>
    <col min="2" max="2" width="6.421875" style="0" customWidth="1"/>
    <col min="3" max="3" width="4.28125" style="0" customWidth="1"/>
    <col min="4" max="4" width="4.00390625" style="0" customWidth="1"/>
    <col min="5" max="5" width="10.8515625" style="0" customWidth="1"/>
    <col min="6" max="6" width="6.421875" style="0" customWidth="1"/>
    <col min="7" max="7" width="22.28125" style="0" customWidth="1"/>
    <col min="8" max="8" width="20.7109375" style="0" customWidth="1"/>
    <col min="9" max="9" width="23.00390625" style="0" customWidth="1"/>
  </cols>
  <sheetData>
    <row r="1" spans="1:7" ht="66" customHeight="1">
      <c r="A1" s="99" t="s">
        <v>251</v>
      </c>
      <c r="B1" s="99"/>
      <c r="C1" s="99"/>
      <c r="D1" s="99"/>
      <c r="E1" s="99"/>
      <c r="F1" s="99"/>
      <c r="G1" s="99"/>
    </row>
    <row r="2" spans="1:9" ht="16.5" customHeight="1">
      <c r="A2" s="100" t="s">
        <v>245</v>
      </c>
      <c r="B2" s="101"/>
      <c r="C2" s="101"/>
      <c r="D2" s="101"/>
      <c r="E2" s="101"/>
      <c r="F2" s="101"/>
      <c r="G2" s="101"/>
      <c r="H2" s="101"/>
      <c r="I2" s="101"/>
    </row>
    <row r="3" spans="1:9" ht="44.25" customHeight="1" thickBot="1">
      <c r="A3" s="102" t="s">
        <v>246</v>
      </c>
      <c r="B3" s="102"/>
      <c r="C3" s="102"/>
      <c r="D3" s="102"/>
      <c r="E3" s="102"/>
      <c r="F3" s="102"/>
      <c r="G3" s="103"/>
      <c r="H3" s="103"/>
      <c r="I3" s="103"/>
    </row>
    <row r="4" spans="1:9" ht="17.25" customHeight="1" thickBot="1">
      <c r="A4" s="8" t="s">
        <v>0</v>
      </c>
      <c r="B4" s="9" t="s">
        <v>57</v>
      </c>
      <c r="C4" s="9" t="s">
        <v>1</v>
      </c>
      <c r="D4" s="9" t="s">
        <v>2</v>
      </c>
      <c r="E4" s="9" t="s">
        <v>3</v>
      </c>
      <c r="F4" s="76" t="s">
        <v>4</v>
      </c>
      <c r="G4" s="104" t="s">
        <v>250</v>
      </c>
      <c r="H4" s="105"/>
      <c r="I4" s="105"/>
    </row>
    <row r="5" spans="1:9" ht="36.75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93" t="s">
        <v>247</v>
      </c>
      <c r="H5" s="94" t="s">
        <v>248</v>
      </c>
      <c r="I5" s="95" t="s">
        <v>249</v>
      </c>
    </row>
    <row r="6" spans="1:9" ht="32.25" thickBot="1">
      <c r="A6" s="10" t="s">
        <v>59</v>
      </c>
      <c r="B6" s="13" t="s">
        <v>63</v>
      </c>
      <c r="C6" s="14"/>
      <c r="D6" s="14"/>
      <c r="E6" s="14"/>
      <c r="F6" s="15"/>
      <c r="G6" s="29">
        <f>G7+G23+G37+G56+G67+G72+G77</f>
        <v>35068904</v>
      </c>
      <c r="H6" s="29">
        <f aca="true" t="shared" si="0" ref="H6:I10">H7+H23+H37+H56+H67+H72+H77</f>
        <v>50926546.304000005</v>
      </c>
      <c r="I6" s="29">
        <f t="shared" si="0"/>
        <v>53829359.443328</v>
      </c>
    </row>
    <row r="7" spans="1:9" ht="16.5" thickBot="1">
      <c r="A7" s="4" t="s">
        <v>25</v>
      </c>
      <c r="B7" s="14" t="s">
        <v>63</v>
      </c>
      <c r="C7" s="2" t="s">
        <v>6</v>
      </c>
      <c r="D7" s="2"/>
      <c r="E7" s="2"/>
      <c r="F7" s="7"/>
      <c r="G7" s="73">
        <f>G8+G16</f>
        <v>14878134</v>
      </c>
      <c r="H7" s="29">
        <f t="shared" si="0"/>
        <v>29201277.783999998</v>
      </c>
      <c r="I7" s="29">
        <f t="shared" si="0"/>
        <v>30865750.617687996</v>
      </c>
    </row>
    <row r="8" spans="1:9" ht="48" thickBot="1">
      <c r="A8" s="4" t="s">
        <v>65</v>
      </c>
      <c r="B8" s="14" t="s">
        <v>63</v>
      </c>
      <c r="C8" s="2" t="s">
        <v>6</v>
      </c>
      <c r="D8" s="2" t="s">
        <v>7</v>
      </c>
      <c r="E8" s="2"/>
      <c r="F8" s="7"/>
      <c r="G8" s="73">
        <f>G9</f>
        <v>14116934</v>
      </c>
      <c r="H8" s="29">
        <f t="shared" si="0"/>
        <v>25307018.584</v>
      </c>
      <c r="I8" s="29">
        <f t="shared" si="0"/>
        <v>26749518.643287994</v>
      </c>
    </row>
    <row r="9" spans="1:9" ht="48" thickBot="1">
      <c r="A9" s="4" t="s">
        <v>141</v>
      </c>
      <c r="B9" s="14" t="s">
        <v>63</v>
      </c>
      <c r="C9" s="2" t="s">
        <v>6</v>
      </c>
      <c r="D9" s="2" t="s">
        <v>7</v>
      </c>
      <c r="E9" s="2" t="s">
        <v>66</v>
      </c>
      <c r="F9" s="7"/>
      <c r="G9" s="73">
        <f>G10</f>
        <v>14116934</v>
      </c>
      <c r="H9" s="29">
        <f t="shared" si="0"/>
        <v>22015319.384</v>
      </c>
      <c r="I9" s="29">
        <f t="shared" si="0"/>
        <v>23270192.588887997</v>
      </c>
    </row>
    <row r="10" spans="1:9" ht="16.5" thickBot="1">
      <c r="A10" s="4" t="s">
        <v>27</v>
      </c>
      <c r="B10" s="14" t="s">
        <v>63</v>
      </c>
      <c r="C10" s="2" t="s">
        <v>6</v>
      </c>
      <c r="D10" s="2" t="s">
        <v>7</v>
      </c>
      <c r="E10" s="2" t="s">
        <v>67</v>
      </c>
      <c r="F10" s="7"/>
      <c r="G10" s="73">
        <f>G11</f>
        <v>14116934</v>
      </c>
      <c r="H10" s="29">
        <f t="shared" si="0"/>
        <v>18723620.184</v>
      </c>
      <c r="I10" s="29">
        <f t="shared" si="0"/>
        <v>19790866.534488</v>
      </c>
    </row>
    <row r="11" spans="1:9" ht="32.25" thickBot="1">
      <c r="A11" s="4" t="s">
        <v>182</v>
      </c>
      <c r="B11" s="14" t="s">
        <v>63</v>
      </c>
      <c r="C11" s="2" t="s">
        <v>68</v>
      </c>
      <c r="D11" s="2" t="s">
        <v>7</v>
      </c>
      <c r="E11" s="36" t="s">
        <v>67</v>
      </c>
      <c r="F11" s="77" t="s">
        <v>69</v>
      </c>
      <c r="G11" s="73">
        <v>14116934</v>
      </c>
      <c r="H11" s="29">
        <f>G11*1.076</f>
        <v>15189820.984000001</v>
      </c>
      <c r="I11" s="29">
        <f>H11*1.057</f>
        <v>16055640.780088</v>
      </c>
    </row>
    <row r="12" spans="1:9" s="34" customFormat="1" ht="16.5" thickBot="1">
      <c r="A12" s="32" t="s">
        <v>179</v>
      </c>
      <c r="B12" s="19" t="s">
        <v>63</v>
      </c>
      <c r="C12" s="32"/>
      <c r="D12" s="35"/>
      <c r="E12" s="37"/>
      <c r="F12" s="78"/>
      <c r="G12" s="72">
        <v>5600</v>
      </c>
      <c r="H12" s="29">
        <f aca="true" t="shared" si="1" ref="H12:H75">G12*1.076</f>
        <v>6025.6</v>
      </c>
      <c r="I12" s="29">
        <f aca="true" t="shared" si="2" ref="I12:I75">H12*1.057</f>
        <v>6369.0592</v>
      </c>
    </row>
    <row r="13" spans="1:9" s="34" customFormat="1" ht="32.25" thickBot="1">
      <c r="A13" s="32" t="s">
        <v>180</v>
      </c>
      <c r="B13" s="24" t="s">
        <v>63</v>
      </c>
      <c r="C13" s="32"/>
      <c r="D13" s="35"/>
      <c r="E13" s="37"/>
      <c r="F13" s="78"/>
      <c r="G13" s="72">
        <v>200</v>
      </c>
      <c r="H13" s="29">
        <f t="shared" si="1"/>
        <v>215.20000000000002</v>
      </c>
      <c r="I13" s="29">
        <f t="shared" si="2"/>
        <v>227.4664</v>
      </c>
    </row>
    <row r="14" spans="1:9" s="34" customFormat="1" ht="47.25">
      <c r="A14" s="48" t="s">
        <v>181</v>
      </c>
      <c r="B14" s="39" t="s">
        <v>63</v>
      </c>
      <c r="C14" s="58"/>
      <c r="D14" s="49"/>
      <c r="E14" s="56"/>
      <c r="F14" s="79"/>
      <c r="G14" s="44">
        <v>162600</v>
      </c>
      <c r="H14" s="29">
        <f t="shared" si="1"/>
        <v>174957.6</v>
      </c>
      <c r="I14" s="29">
        <f t="shared" si="2"/>
        <v>184930.1832</v>
      </c>
    </row>
    <row r="15" spans="1:9" s="34" customFormat="1" ht="47.25">
      <c r="A15" s="51" t="s">
        <v>186</v>
      </c>
      <c r="B15" s="24" t="s">
        <v>63</v>
      </c>
      <c r="C15" s="51"/>
      <c r="D15" s="51"/>
      <c r="E15" s="41"/>
      <c r="F15" s="33"/>
      <c r="G15" s="44">
        <v>158800</v>
      </c>
      <c r="H15" s="29">
        <f t="shared" si="1"/>
        <v>170868.80000000002</v>
      </c>
      <c r="I15" s="29">
        <f t="shared" si="2"/>
        <v>180608.3216</v>
      </c>
    </row>
    <row r="16" spans="1:9" ht="15.75">
      <c r="A16" s="28" t="s">
        <v>11</v>
      </c>
      <c r="B16" s="24" t="s">
        <v>63</v>
      </c>
      <c r="C16" s="42" t="s">
        <v>6</v>
      </c>
      <c r="D16" s="42" t="s">
        <v>234</v>
      </c>
      <c r="E16" s="42"/>
      <c r="F16" s="80"/>
      <c r="G16" s="73">
        <f>G17+G20</f>
        <v>761200</v>
      </c>
      <c r="H16" s="29">
        <f t="shared" si="1"/>
        <v>819051.2000000001</v>
      </c>
      <c r="I16" s="29">
        <f t="shared" si="2"/>
        <v>865737.1184</v>
      </c>
    </row>
    <row r="17" spans="1:9" ht="15.75">
      <c r="A17" s="28" t="s">
        <v>26</v>
      </c>
      <c r="B17" s="24" t="s">
        <v>63</v>
      </c>
      <c r="C17" s="42" t="s">
        <v>6</v>
      </c>
      <c r="D17" s="42" t="s">
        <v>234</v>
      </c>
      <c r="E17" s="42" t="s">
        <v>45</v>
      </c>
      <c r="F17" s="80"/>
      <c r="G17" s="73">
        <f>G18</f>
        <v>661200</v>
      </c>
      <c r="H17" s="29">
        <f t="shared" si="1"/>
        <v>711451.2000000001</v>
      </c>
      <c r="I17" s="29">
        <f t="shared" si="2"/>
        <v>752003.9184000001</v>
      </c>
    </row>
    <row r="18" spans="1:9" ht="16.5" thickBot="1">
      <c r="A18" s="4" t="s">
        <v>49</v>
      </c>
      <c r="B18" s="67" t="s">
        <v>63</v>
      </c>
      <c r="C18" s="2" t="s">
        <v>6</v>
      </c>
      <c r="D18" s="2" t="s">
        <v>234</v>
      </c>
      <c r="E18" s="2" t="s">
        <v>77</v>
      </c>
      <c r="F18" s="7"/>
      <c r="G18" s="73">
        <f>G19</f>
        <v>661200</v>
      </c>
      <c r="H18" s="29">
        <f t="shared" si="1"/>
        <v>711451.2000000001</v>
      </c>
      <c r="I18" s="29">
        <f t="shared" si="2"/>
        <v>752003.9184000001</v>
      </c>
    </row>
    <row r="19" spans="1:9" ht="16.5" thickBot="1">
      <c r="A19" s="4" t="s">
        <v>79</v>
      </c>
      <c r="B19" s="24" t="s">
        <v>63</v>
      </c>
      <c r="C19" s="2" t="s">
        <v>6</v>
      </c>
      <c r="D19" s="2" t="s">
        <v>234</v>
      </c>
      <c r="E19" s="2" t="s">
        <v>77</v>
      </c>
      <c r="F19" s="7" t="s">
        <v>69</v>
      </c>
      <c r="G19" s="73">
        <v>661200</v>
      </c>
      <c r="H19" s="29">
        <f t="shared" si="1"/>
        <v>711451.2000000001</v>
      </c>
      <c r="I19" s="29">
        <f t="shared" si="2"/>
        <v>752003.9184000001</v>
      </c>
    </row>
    <row r="20" spans="1:9" ht="36" customHeight="1" thickBot="1">
      <c r="A20" s="4" t="s">
        <v>28</v>
      </c>
      <c r="B20" s="24" t="s">
        <v>63</v>
      </c>
      <c r="C20" s="2" t="s">
        <v>6</v>
      </c>
      <c r="D20" s="2" t="s">
        <v>234</v>
      </c>
      <c r="E20" s="2" t="s">
        <v>48</v>
      </c>
      <c r="F20" s="7"/>
      <c r="G20" s="73">
        <f>G21</f>
        <v>100000</v>
      </c>
      <c r="H20" s="29">
        <f t="shared" si="1"/>
        <v>107600</v>
      </c>
      <c r="I20" s="29">
        <f t="shared" si="2"/>
        <v>113733.2</v>
      </c>
    </row>
    <row r="21" spans="1:9" ht="32.25" thickBot="1">
      <c r="A21" s="4" t="s">
        <v>29</v>
      </c>
      <c r="B21" s="24" t="s">
        <v>63</v>
      </c>
      <c r="C21" s="2" t="s">
        <v>6</v>
      </c>
      <c r="D21" s="2" t="s">
        <v>234</v>
      </c>
      <c r="E21" s="2" t="s">
        <v>81</v>
      </c>
      <c r="F21" s="7"/>
      <c r="G21" s="73">
        <f>G22</f>
        <v>100000</v>
      </c>
      <c r="H21" s="29">
        <f t="shared" si="1"/>
        <v>107600</v>
      </c>
      <c r="I21" s="29">
        <f t="shared" si="2"/>
        <v>113733.2</v>
      </c>
    </row>
    <row r="22" spans="1:9" ht="16.5" thickBot="1">
      <c r="A22" s="4" t="s">
        <v>70</v>
      </c>
      <c r="B22" s="24" t="s">
        <v>63</v>
      </c>
      <c r="C22" s="2" t="s">
        <v>6</v>
      </c>
      <c r="D22" s="2" t="s">
        <v>234</v>
      </c>
      <c r="E22" s="2" t="s">
        <v>81</v>
      </c>
      <c r="F22" s="7" t="s">
        <v>69</v>
      </c>
      <c r="G22" s="73">
        <v>100000</v>
      </c>
      <c r="H22" s="29">
        <f t="shared" si="1"/>
        <v>107600</v>
      </c>
      <c r="I22" s="29">
        <f t="shared" si="2"/>
        <v>113733.2</v>
      </c>
    </row>
    <row r="23" spans="1:9" ht="32.25" thickBot="1">
      <c r="A23" s="4" t="s">
        <v>12</v>
      </c>
      <c r="B23" s="24" t="s">
        <v>63</v>
      </c>
      <c r="C23" s="2" t="s">
        <v>13</v>
      </c>
      <c r="D23" s="2"/>
      <c r="E23" s="2"/>
      <c r="F23" s="7"/>
      <c r="G23" s="73">
        <f>G24+G30</f>
        <v>874070</v>
      </c>
      <c r="H23" s="29">
        <f t="shared" si="1"/>
        <v>940499.3200000001</v>
      </c>
      <c r="I23" s="29">
        <f t="shared" si="2"/>
        <v>994107.78124</v>
      </c>
    </row>
    <row r="24" spans="1:9" ht="16.5" thickBot="1">
      <c r="A24" s="27" t="s">
        <v>31</v>
      </c>
      <c r="B24" s="24" t="s">
        <v>63</v>
      </c>
      <c r="C24" s="2" t="s">
        <v>13</v>
      </c>
      <c r="D24" s="2" t="s">
        <v>14</v>
      </c>
      <c r="E24" s="2"/>
      <c r="F24" s="7"/>
      <c r="G24" s="73">
        <f>G25+G28</f>
        <v>300000</v>
      </c>
      <c r="H24" s="29">
        <f t="shared" si="1"/>
        <v>322800</v>
      </c>
      <c r="I24" s="29">
        <f t="shared" si="2"/>
        <v>341199.6</v>
      </c>
    </row>
    <row r="25" spans="1:9" ht="16.5" thickBot="1">
      <c r="A25" s="28" t="s">
        <v>82</v>
      </c>
      <c r="B25" s="24" t="s">
        <v>63</v>
      </c>
      <c r="C25" s="2" t="s">
        <v>13</v>
      </c>
      <c r="D25" s="2" t="s">
        <v>14</v>
      </c>
      <c r="E25" s="2" t="s">
        <v>83</v>
      </c>
      <c r="F25" s="7"/>
      <c r="G25" s="73">
        <f>G26</f>
        <v>240000</v>
      </c>
      <c r="H25" s="29">
        <f t="shared" si="1"/>
        <v>258240.00000000003</v>
      </c>
      <c r="I25" s="29">
        <f t="shared" si="2"/>
        <v>272959.68</v>
      </c>
    </row>
    <row r="26" spans="1:9" ht="32.25" thickBot="1">
      <c r="A26" s="4" t="s">
        <v>194</v>
      </c>
      <c r="B26" s="24" t="s">
        <v>63</v>
      </c>
      <c r="C26" s="2" t="s">
        <v>13</v>
      </c>
      <c r="D26" s="2" t="s">
        <v>14</v>
      </c>
      <c r="E26" s="2" t="s">
        <v>150</v>
      </c>
      <c r="F26" s="7"/>
      <c r="G26" s="73">
        <f>G27</f>
        <v>240000</v>
      </c>
      <c r="H26" s="29">
        <f t="shared" si="1"/>
        <v>258240.00000000003</v>
      </c>
      <c r="I26" s="29">
        <f t="shared" si="2"/>
        <v>272959.68</v>
      </c>
    </row>
    <row r="27" spans="1:9" ht="16.5" thickBot="1">
      <c r="A27" s="4" t="s">
        <v>70</v>
      </c>
      <c r="B27" s="24" t="s">
        <v>63</v>
      </c>
      <c r="C27" s="2" t="s">
        <v>13</v>
      </c>
      <c r="D27" s="2" t="s">
        <v>14</v>
      </c>
      <c r="E27" s="2" t="s">
        <v>150</v>
      </c>
      <c r="F27" s="7" t="s">
        <v>69</v>
      </c>
      <c r="G27" s="73">
        <v>240000</v>
      </c>
      <c r="H27" s="29">
        <f t="shared" si="1"/>
        <v>258240.00000000003</v>
      </c>
      <c r="I27" s="29">
        <f t="shared" si="2"/>
        <v>272959.68</v>
      </c>
    </row>
    <row r="28" spans="1:9" ht="32.25" thickBot="1">
      <c r="A28" s="4" t="s">
        <v>162</v>
      </c>
      <c r="B28" s="24" t="s">
        <v>63</v>
      </c>
      <c r="C28" s="2" t="s">
        <v>13</v>
      </c>
      <c r="D28" s="2" t="s">
        <v>14</v>
      </c>
      <c r="E28" s="2" t="s">
        <v>161</v>
      </c>
      <c r="F28" s="7"/>
      <c r="G28" s="73">
        <f>G29</f>
        <v>60000</v>
      </c>
      <c r="H28" s="29">
        <f t="shared" si="1"/>
        <v>64560.00000000001</v>
      </c>
      <c r="I28" s="29">
        <f t="shared" si="2"/>
        <v>68239.92</v>
      </c>
    </row>
    <row r="29" spans="1:9" ht="16.5" thickBot="1">
      <c r="A29" s="4" t="s">
        <v>70</v>
      </c>
      <c r="B29" s="24" t="s">
        <v>63</v>
      </c>
      <c r="C29" s="2" t="s">
        <v>13</v>
      </c>
      <c r="D29" s="2" t="s">
        <v>14</v>
      </c>
      <c r="E29" s="2" t="s">
        <v>161</v>
      </c>
      <c r="F29" s="7" t="s">
        <v>69</v>
      </c>
      <c r="G29" s="73">
        <v>60000</v>
      </c>
      <c r="H29" s="29">
        <f t="shared" si="1"/>
        <v>64560.00000000001</v>
      </c>
      <c r="I29" s="29">
        <f t="shared" si="2"/>
        <v>68239.92</v>
      </c>
    </row>
    <row r="30" spans="1:9" ht="32.25" thickBot="1">
      <c r="A30" s="4" t="s">
        <v>153</v>
      </c>
      <c r="B30" s="24" t="s">
        <v>63</v>
      </c>
      <c r="C30" s="2" t="s">
        <v>13</v>
      </c>
      <c r="D30" s="2" t="s">
        <v>20</v>
      </c>
      <c r="E30" s="2"/>
      <c r="F30" s="7"/>
      <c r="G30" s="73">
        <f>G31+G34</f>
        <v>574070</v>
      </c>
      <c r="H30" s="29">
        <f t="shared" si="1"/>
        <v>617699.3200000001</v>
      </c>
      <c r="I30" s="29">
        <f t="shared" si="2"/>
        <v>652908.1812400001</v>
      </c>
    </row>
    <row r="31" spans="1:9" ht="48" thickBot="1">
      <c r="A31" s="4" t="s">
        <v>141</v>
      </c>
      <c r="B31" s="24" t="s">
        <v>63</v>
      </c>
      <c r="C31" s="2" t="s">
        <v>13</v>
      </c>
      <c r="D31" s="2" t="s">
        <v>20</v>
      </c>
      <c r="E31" s="2" t="s">
        <v>66</v>
      </c>
      <c r="F31" s="7"/>
      <c r="G31" s="73">
        <f>G32</f>
        <v>562070</v>
      </c>
      <c r="H31" s="29">
        <f t="shared" si="1"/>
        <v>604787.3200000001</v>
      </c>
      <c r="I31" s="29">
        <f t="shared" si="2"/>
        <v>639260.19724</v>
      </c>
    </row>
    <row r="32" spans="1:9" ht="16.5" thickBot="1">
      <c r="A32" s="4" t="s">
        <v>27</v>
      </c>
      <c r="B32" s="24" t="s">
        <v>63</v>
      </c>
      <c r="C32" s="2" t="s">
        <v>13</v>
      </c>
      <c r="D32" s="2" t="s">
        <v>20</v>
      </c>
      <c r="E32" s="2" t="s">
        <v>67</v>
      </c>
      <c r="F32" s="7"/>
      <c r="G32" s="73">
        <f>G33</f>
        <v>562070</v>
      </c>
      <c r="H32" s="29">
        <f t="shared" si="1"/>
        <v>604787.3200000001</v>
      </c>
      <c r="I32" s="29">
        <f t="shared" si="2"/>
        <v>639260.19724</v>
      </c>
    </row>
    <row r="33" spans="1:9" ht="16.5" thickBot="1">
      <c r="A33" s="4" t="s">
        <v>195</v>
      </c>
      <c r="B33" s="24" t="s">
        <v>63</v>
      </c>
      <c r="C33" s="2" t="s">
        <v>13</v>
      </c>
      <c r="D33" s="2" t="s">
        <v>20</v>
      </c>
      <c r="E33" s="2" t="s">
        <v>67</v>
      </c>
      <c r="F33" s="7" t="s">
        <v>69</v>
      </c>
      <c r="G33" s="73">
        <v>562070</v>
      </c>
      <c r="H33" s="29">
        <f t="shared" si="1"/>
        <v>604787.3200000001</v>
      </c>
      <c r="I33" s="29">
        <f t="shared" si="2"/>
        <v>639260.19724</v>
      </c>
    </row>
    <row r="34" spans="1:9" ht="16.5" thickBot="1">
      <c r="A34" s="4" t="s">
        <v>50</v>
      </c>
      <c r="B34" s="24" t="s">
        <v>63</v>
      </c>
      <c r="C34" s="2" t="s">
        <v>13</v>
      </c>
      <c r="D34" s="2" t="s">
        <v>20</v>
      </c>
      <c r="E34" s="2" t="s">
        <v>51</v>
      </c>
      <c r="F34" s="7"/>
      <c r="G34" s="73">
        <f>G35</f>
        <v>12000</v>
      </c>
      <c r="H34" s="29">
        <f t="shared" si="1"/>
        <v>12912</v>
      </c>
      <c r="I34" s="29">
        <f t="shared" si="2"/>
        <v>13647.983999999999</v>
      </c>
    </row>
    <row r="35" spans="1:9" ht="32.25" thickBot="1">
      <c r="A35" s="4" t="s">
        <v>84</v>
      </c>
      <c r="B35" s="24" t="s">
        <v>63</v>
      </c>
      <c r="C35" s="2" t="s">
        <v>13</v>
      </c>
      <c r="D35" s="2" t="s">
        <v>20</v>
      </c>
      <c r="E35" s="2" t="s">
        <v>85</v>
      </c>
      <c r="F35" s="7"/>
      <c r="G35" s="73">
        <f>G36</f>
        <v>12000</v>
      </c>
      <c r="H35" s="29">
        <f t="shared" si="1"/>
        <v>12912</v>
      </c>
      <c r="I35" s="29">
        <f t="shared" si="2"/>
        <v>13647.983999999999</v>
      </c>
    </row>
    <row r="36" spans="1:9" ht="32.25" thickBot="1">
      <c r="A36" s="4" t="s">
        <v>86</v>
      </c>
      <c r="B36" s="24" t="s">
        <v>63</v>
      </c>
      <c r="C36" s="2" t="s">
        <v>13</v>
      </c>
      <c r="D36" s="2" t="s">
        <v>20</v>
      </c>
      <c r="E36" s="2" t="s">
        <v>85</v>
      </c>
      <c r="F36" s="7" t="s">
        <v>69</v>
      </c>
      <c r="G36" s="73">
        <v>12000</v>
      </c>
      <c r="H36" s="29">
        <f t="shared" si="1"/>
        <v>12912</v>
      </c>
      <c r="I36" s="29">
        <f t="shared" si="2"/>
        <v>13647.983999999999</v>
      </c>
    </row>
    <row r="37" spans="1:9" ht="16.5" thickBot="1">
      <c r="A37" s="4" t="s">
        <v>15</v>
      </c>
      <c r="B37" s="24" t="s">
        <v>63</v>
      </c>
      <c r="C37" s="2" t="s">
        <v>7</v>
      </c>
      <c r="D37" s="2"/>
      <c r="E37" s="2"/>
      <c r="F37" s="7"/>
      <c r="G37" s="73">
        <f>G38+G44+G52</f>
        <v>15282500</v>
      </c>
      <c r="H37" s="29">
        <f t="shared" si="1"/>
        <v>16443970.000000002</v>
      </c>
      <c r="I37" s="29">
        <f t="shared" si="2"/>
        <v>17381276.290000003</v>
      </c>
    </row>
    <row r="38" spans="1:9" ht="16.5" thickBot="1">
      <c r="A38" s="4" t="s">
        <v>214</v>
      </c>
      <c r="B38" s="24" t="s">
        <v>63</v>
      </c>
      <c r="C38" s="2" t="s">
        <v>7</v>
      </c>
      <c r="D38" s="2" t="s">
        <v>8</v>
      </c>
      <c r="E38" s="2"/>
      <c r="F38" s="7"/>
      <c r="G38" s="96">
        <f>G39+G41</f>
        <v>375000</v>
      </c>
      <c r="H38" s="29">
        <f t="shared" si="1"/>
        <v>403500</v>
      </c>
      <c r="I38" s="29">
        <f t="shared" si="2"/>
        <v>426499.5</v>
      </c>
    </row>
    <row r="39" spans="1:9" ht="16.5" thickBot="1">
      <c r="A39" s="4" t="s">
        <v>212</v>
      </c>
      <c r="B39" s="24" t="s">
        <v>63</v>
      </c>
      <c r="C39" s="2" t="s">
        <v>7</v>
      </c>
      <c r="D39" s="2" t="s">
        <v>8</v>
      </c>
      <c r="E39" s="2" t="s">
        <v>213</v>
      </c>
      <c r="F39" s="7"/>
      <c r="G39" s="96">
        <f>G40</f>
        <v>75000</v>
      </c>
      <c r="H39" s="29">
        <f t="shared" si="1"/>
        <v>80700</v>
      </c>
      <c r="I39" s="29">
        <f t="shared" si="2"/>
        <v>85299.9</v>
      </c>
    </row>
    <row r="40" spans="1:9" ht="16.5" thickBot="1">
      <c r="A40" s="4" t="s">
        <v>74</v>
      </c>
      <c r="B40" s="24" t="s">
        <v>63</v>
      </c>
      <c r="C40" s="2" t="s">
        <v>7</v>
      </c>
      <c r="D40" s="2" t="s">
        <v>8</v>
      </c>
      <c r="E40" s="2" t="s">
        <v>213</v>
      </c>
      <c r="F40" s="7" t="s">
        <v>75</v>
      </c>
      <c r="G40" s="96">
        <v>75000</v>
      </c>
      <c r="H40" s="29">
        <f t="shared" si="1"/>
        <v>80700</v>
      </c>
      <c r="I40" s="29">
        <f t="shared" si="2"/>
        <v>85299.9</v>
      </c>
    </row>
    <row r="41" spans="1:9" ht="16.5" thickBot="1">
      <c r="A41" s="4" t="s">
        <v>82</v>
      </c>
      <c r="B41" s="24" t="s">
        <v>63</v>
      </c>
      <c r="C41" s="2" t="s">
        <v>7</v>
      </c>
      <c r="D41" s="2" t="s">
        <v>8</v>
      </c>
      <c r="E41" s="2" t="s">
        <v>83</v>
      </c>
      <c r="F41" s="7"/>
      <c r="G41" s="73">
        <f>G42</f>
        <v>300000</v>
      </c>
      <c r="H41" s="29">
        <f t="shared" si="1"/>
        <v>322800</v>
      </c>
      <c r="I41" s="29">
        <f t="shared" si="2"/>
        <v>341199.6</v>
      </c>
    </row>
    <row r="42" spans="1:9" ht="48" thickBot="1">
      <c r="A42" s="4" t="s">
        <v>196</v>
      </c>
      <c r="B42" s="24" t="s">
        <v>63</v>
      </c>
      <c r="C42" s="2" t="s">
        <v>7</v>
      </c>
      <c r="D42" s="2" t="s">
        <v>8</v>
      </c>
      <c r="E42" s="2" t="s">
        <v>197</v>
      </c>
      <c r="F42" s="7"/>
      <c r="G42" s="73">
        <f>G43</f>
        <v>300000</v>
      </c>
      <c r="H42" s="29">
        <f t="shared" si="1"/>
        <v>322800</v>
      </c>
      <c r="I42" s="29">
        <f t="shared" si="2"/>
        <v>341199.6</v>
      </c>
    </row>
    <row r="43" spans="1:9" ht="15.75">
      <c r="A43" s="27" t="s">
        <v>198</v>
      </c>
      <c r="B43" s="39" t="s">
        <v>63</v>
      </c>
      <c r="C43" s="36" t="s">
        <v>7</v>
      </c>
      <c r="D43" s="36" t="s">
        <v>8</v>
      </c>
      <c r="E43" s="36" t="s">
        <v>197</v>
      </c>
      <c r="F43" s="54" t="s">
        <v>187</v>
      </c>
      <c r="G43" s="73">
        <v>300000</v>
      </c>
      <c r="H43" s="29">
        <f t="shared" si="1"/>
        <v>322800</v>
      </c>
      <c r="I43" s="29">
        <f t="shared" si="2"/>
        <v>341199.6</v>
      </c>
    </row>
    <row r="44" spans="1:9" ht="15.75">
      <c r="A44" s="28" t="s">
        <v>225</v>
      </c>
      <c r="B44" s="24" t="s">
        <v>63</v>
      </c>
      <c r="C44" s="42" t="s">
        <v>7</v>
      </c>
      <c r="D44" s="42" t="s">
        <v>20</v>
      </c>
      <c r="E44" s="42"/>
      <c r="F44" s="80"/>
      <c r="G44" s="73">
        <f>G45+G49</f>
        <v>14807500</v>
      </c>
      <c r="H44" s="29">
        <f t="shared" si="1"/>
        <v>15932870.000000002</v>
      </c>
      <c r="I44" s="29">
        <f t="shared" si="2"/>
        <v>16841043.59</v>
      </c>
    </row>
    <row r="45" spans="1:9" ht="15.75">
      <c r="A45" s="28" t="s">
        <v>89</v>
      </c>
      <c r="B45" s="24" t="s">
        <v>63</v>
      </c>
      <c r="C45" s="42" t="s">
        <v>7</v>
      </c>
      <c r="D45" s="42" t="s">
        <v>20</v>
      </c>
      <c r="E45" s="42" t="s">
        <v>52</v>
      </c>
      <c r="F45" s="80"/>
      <c r="G45" s="43">
        <f>G46</f>
        <v>11033700</v>
      </c>
      <c r="H45" s="29">
        <f t="shared" si="1"/>
        <v>11872261.200000001</v>
      </c>
      <c r="I45" s="29">
        <f t="shared" si="2"/>
        <v>12548980.0884</v>
      </c>
    </row>
    <row r="46" spans="1:9" ht="47.25">
      <c r="A46" s="28" t="s">
        <v>144</v>
      </c>
      <c r="B46" s="24" t="s">
        <v>63</v>
      </c>
      <c r="C46" s="42" t="s">
        <v>7</v>
      </c>
      <c r="D46" s="42" t="s">
        <v>20</v>
      </c>
      <c r="E46" s="42" t="s">
        <v>143</v>
      </c>
      <c r="F46" s="80"/>
      <c r="G46" s="43">
        <f>G47</f>
        <v>11033700</v>
      </c>
      <c r="H46" s="29">
        <f t="shared" si="1"/>
        <v>11872261.200000001</v>
      </c>
      <c r="I46" s="29">
        <f t="shared" si="2"/>
        <v>12548980.0884</v>
      </c>
    </row>
    <row r="47" spans="1:9" ht="16.5" thickBot="1">
      <c r="A47" s="4" t="s">
        <v>157</v>
      </c>
      <c r="B47" s="67" t="s">
        <v>63</v>
      </c>
      <c r="C47" s="2" t="s">
        <v>7</v>
      </c>
      <c r="D47" s="2" t="s">
        <v>20</v>
      </c>
      <c r="E47" s="2" t="s">
        <v>158</v>
      </c>
      <c r="F47" s="7"/>
      <c r="G47" s="43">
        <f>G48</f>
        <v>11033700</v>
      </c>
      <c r="H47" s="29">
        <f t="shared" si="1"/>
        <v>11872261.200000001</v>
      </c>
      <c r="I47" s="29">
        <f t="shared" si="2"/>
        <v>12548980.0884</v>
      </c>
    </row>
    <row r="48" spans="1:9" ht="16.5" thickBot="1">
      <c r="A48" s="4" t="s">
        <v>160</v>
      </c>
      <c r="B48" s="24" t="s">
        <v>63</v>
      </c>
      <c r="C48" s="2" t="s">
        <v>7</v>
      </c>
      <c r="D48" s="2" t="s">
        <v>20</v>
      </c>
      <c r="E48" s="2" t="s">
        <v>158</v>
      </c>
      <c r="F48" s="7" t="s">
        <v>159</v>
      </c>
      <c r="G48" s="43">
        <v>11033700</v>
      </c>
      <c r="H48" s="29">
        <f t="shared" si="1"/>
        <v>11872261.200000001</v>
      </c>
      <c r="I48" s="29">
        <f t="shared" si="2"/>
        <v>12548980.0884</v>
      </c>
    </row>
    <row r="49" spans="1:9" ht="16.5" thickBot="1">
      <c r="A49" s="4" t="s">
        <v>82</v>
      </c>
      <c r="B49" s="24" t="s">
        <v>63</v>
      </c>
      <c r="C49" s="2" t="s">
        <v>7</v>
      </c>
      <c r="D49" s="2" t="s">
        <v>20</v>
      </c>
      <c r="E49" s="2" t="s">
        <v>83</v>
      </c>
      <c r="F49" s="7"/>
      <c r="G49" s="43">
        <f>G50</f>
        <v>3773800</v>
      </c>
      <c r="H49" s="29">
        <f t="shared" si="1"/>
        <v>4060608.8000000003</v>
      </c>
      <c r="I49" s="29">
        <f t="shared" si="2"/>
        <v>4292063.5016</v>
      </c>
    </row>
    <row r="50" spans="1:9" ht="32.25" thickBot="1">
      <c r="A50" s="4" t="s">
        <v>162</v>
      </c>
      <c r="B50" s="24" t="s">
        <v>63</v>
      </c>
      <c r="C50" s="2" t="s">
        <v>7</v>
      </c>
      <c r="D50" s="2" t="s">
        <v>20</v>
      </c>
      <c r="E50" s="2" t="s">
        <v>161</v>
      </c>
      <c r="F50" s="7"/>
      <c r="G50" s="43">
        <f>G51</f>
        <v>3773800</v>
      </c>
      <c r="H50" s="29">
        <f t="shared" si="1"/>
        <v>4060608.8000000003</v>
      </c>
      <c r="I50" s="29">
        <f t="shared" si="2"/>
        <v>4292063.5016</v>
      </c>
    </row>
    <row r="51" spans="1:9" ht="16.5" thickBot="1">
      <c r="A51" s="4" t="s">
        <v>160</v>
      </c>
      <c r="B51" s="24" t="s">
        <v>63</v>
      </c>
      <c r="C51" s="2" t="s">
        <v>7</v>
      </c>
      <c r="D51" s="2" t="s">
        <v>20</v>
      </c>
      <c r="E51" s="2" t="s">
        <v>161</v>
      </c>
      <c r="F51" s="7" t="s">
        <v>159</v>
      </c>
      <c r="G51" s="43">
        <v>3773800</v>
      </c>
      <c r="H51" s="29">
        <f t="shared" si="1"/>
        <v>4060608.8000000003</v>
      </c>
      <c r="I51" s="29">
        <f t="shared" si="2"/>
        <v>4292063.5016</v>
      </c>
    </row>
    <row r="52" spans="1:9" ht="16.5" thickBot="1">
      <c r="A52" s="4" t="s">
        <v>33</v>
      </c>
      <c r="B52" s="24" t="s">
        <v>63</v>
      </c>
      <c r="C52" s="2" t="s">
        <v>7</v>
      </c>
      <c r="D52" s="2" t="s">
        <v>72</v>
      </c>
      <c r="E52" s="2"/>
      <c r="F52" s="7"/>
      <c r="G52" s="73">
        <f>G53</f>
        <v>100000</v>
      </c>
      <c r="H52" s="29">
        <f t="shared" si="1"/>
        <v>107600</v>
      </c>
      <c r="I52" s="29">
        <f t="shared" si="2"/>
        <v>113733.2</v>
      </c>
    </row>
    <row r="53" spans="1:9" ht="16.5" thickBot="1">
      <c r="A53" s="4" t="s">
        <v>82</v>
      </c>
      <c r="B53" s="24" t="s">
        <v>63</v>
      </c>
      <c r="C53" s="2" t="s">
        <v>7</v>
      </c>
      <c r="D53" s="2" t="s">
        <v>72</v>
      </c>
      <c r="E53" s="2" t="s">
        <v>83</v>
      </c>
      <c r="F53" s="7"/>
      <c r="G53" s="73">
        <f>G54</f>
        <v>100000</v>
      </c>
      <c r="H53" s="29">
        <f t="shared" si="1"/>
        <v>107600</v>
      </c>
      <c r="I53" s="29">
        <f t="shared" si="2"/>
        <v>113733.2</v>
      </c>
    </row>
    <row r="54" spans="1:9" ht="48" thickBot="1">
      <c r="A54" s="4" t="s">
        <v>199</v>
      </c>
      <c r="B54" s="24" t="s">
        <v>63</v>
      </c>
      <c r="C54" s="2" t="s">
        <v>7</v>
      </c>
      <c r="D54" s="2" t="s">
        <v>72</v>
      </c>
      <c r="E54" s="2" t="s">
        <v>200</v>
      </c>
      <c r="F54" s="7"/>
      <c r="G54" s="73">
        <f>G55</f>
        <v>100000</v>
      </c>
      <c r="H54" s="29">
        <f t="shared" si="1"/>
        <v>107600</v>
      </c>
      <c r="I54" s="29">
        <f t="shared" si="2"/>
        <v>113733.2</v>
      </c>
    </row>
    <row r="55" spans="1:9" ht="16.5" thickBot="1">
      <c r="A55" s="4" t="s">
        <v>87</v>
      </c>
      <c r="B55" s="24" t="s">
        <v>63</v>
      </c>
      <c r="C55" s="2" t="s">
        <v>7</v>
      </c>
      <c r="D55" s="2" t="s">
        <v>72</v>
      </c>
      <c r="E55" s="2" t="s">
        <v>200</v>
      </c>
      <c r="F55" s="7" t="s">
        <v>187</v>
      </c>
      <c r="G55" s="43">
        <v>100000</v>
      </c>
      <c r="H55" s="29">
        <f t="shared" si="1"/>
        <v>107600</v>
      </c>
      <c r="I55" s="29">
        <f t="shared" si="2"/>
        <v>113733.2</v>
      </c>
    </row>
    <row r="56" spans="1:9" ht="16.5" thickBot="1">
      <c r="A56" s="4" t="s">
        <v>34</v>
      </c>
      <c r="B56" s="24" t="s">
        <v>63</v>
      </c>
      <c r="C56" s="2" t="s">
        <v>8</v>
      </c>
      <c r="D56" s="2"/>
      <c r="E56" s="2"/>
      <c r="F56" s="7"/>
      <c r="G56" s="73">
        <f>G57+G61</f>
        <v>1590000</v>
      </c>
      <c r="H56" s="29">
        <f t="shared" si="1"/>
        <v>1710840</v>
      </c>
      <c r="I56" s="29">
        <f t="shared" si="2"/>
        <v>1808357.88</v>
      </c>
    </row>
    <row r="57" spans="1:9" ht="16.5" thickBot="1">
      <c r="A57" s="4" t="s">
        <v>215</v>
      </c>
      <c r="B57" s="24" t="s">
        <v>63</v>
      </c>
      <c r="C57" s="2" t="s">
        <v>8</v>
      </c>
      <c r="D57" s="2" t="s">
        <v>6</v>
      </c>
      <c r="E57" s="2"/>
      <c r="F57" s="7"/>
      <c r="G57" s="96">
        <f>G58</f>
        <v>500000</v>
      </c>
      <c r="H57" s="29">
        <f t="shared" si="1"/>
        <v>538000</v>
      </c>
      <c r="I57" s="29">
        <f t="shared" si="2"/>
        <v>568666</v>
      </c>
    </row>
    <row r="58" spans="1:9" ht="48" thickBot="1">
      <c r="A58" s="4" t="s">
        <v>216</v>
      </c>
      <c r="B58" s="24" t="s">
        <v>63</v>
      </c>
      <c r="C58" s="36" t="s">
        <v>8</v>
      </c>
      <c r="D58" s="2" t="s">
        <v>6</v>
      </c>
      <c r="E58" s="2" t="s">
        <v>217</v>
      </c>
      <c r="F58" s="7"/>
      <c r="G58" s="96">
        <f>G59</f>
        <v>500000</v>
      </c>
      <c r="H58" s="29">
        <f t="shared" si="1"/>
        <v>538000</v>
      </c>
      <c r="I58" s="29">
        <f t="shared" si="2"/>
        <v>568666</v>
      </c>
    </row>
    <row r="59" spans="1:9" ht="48" thickBot="1">
      <c r="A59" s="47" t="s">
        <v>218</v>
      </c>
      <c r="B59" s="24" t="s">
        <v>63</v>
      </c>
      <c r="C59" s="2" t="s">
        <v>8</v>
      </c>
      <c r="D59" s="2" t="s">
        <v>6</v>
      </c>
      <c r="E59" s="2" t="s">
        <v>219</v>
      </c>
      <c r="F59" s="7"/>
      <c r="G59" s="96">
        <f>G60</f>
        <v>500000</v>
      </c>
      <c r="H59" s="29">
        <f t="shared" si="1"/>
        <v>538000</v>
      </c>
      <c r="I59" s="29">
        <f t="shared" si="2"/>
        <v>568666</v>
      </c>
    </row>
    <row r="60" spans="1:9" ht="16.5" thickBot="1">
      <c r="A60" s="4" t="s">
        <v>87</v>
      </c>
      <c r="B60" s="24" t="s">
        <v>63</v>
      </c>
      <c r="C60" s="2" t="s">
        <v>8</v>
      </c>
      <c r="D60" s="2" t="s">
        <v>6</v>
      </c>
      <c r="E60" s="2" t="s">
        <v>219</v>
      </c>
      <c r="F60" s="7" t="s">
        <v>187</v>
      </c>
      <c r="G60" s="96">
        <v>500000</v>
      </c>
      <c r="H60" s="29">
        <f t="shared" si="1"/>
        <v>538000</v>
      </c>
      <c r="I60" s="29">
        <f t="shared" si="2"/>
        <v>568666</v>
      </c>
    </row>
    <row r="61" spans="1:9" ht="16.5" thickBot="1">
      <c r="A61" s="28" t="s">
        <v>35</v>
      </c>
      <c r="B61" s="24" t="s">
        <v>63</v>
      </c>
      <c r="C61" s="42" t="s">
        <v>8</v>
      </c>
      <c r="D61" s="42" t="s">
        <v>14</v>
      </c>
      <c r="E61" s="42"/>
      <c r="F61" s="7"/>
      <c r="G61" s="73">
        <f>G62</f>
        <v>1090000</v>
      </c>
      <c r="H61" s="29">
        <f t="shared" si="1"/>
        <v>1172840</v>
      </c>
      <c r="I61" s="29">
        <f t="shared" si="2"/>
        <v>1239691.88</v>
      </c>
    </row>
    <row r="62" spans="1:9" ht="16.5" thickBot="1">
      <c r="A62" s="4" t="s">
        <v>82</v>
      </c>
      <c r="B62" s="24" t="s">
        <v>63</v>
      </c>
      <c r="C62" s="2" t="s">
        <v>8</v>
      </c>
      <c r="D62" s="2" t="s">
        <v>14</v>
      </c>
      <c r="E62" s="2" t="s">
        <v>83</v>
      </c>
      <c r="F62" s="7"/>
      <c r="G62" s="73">
        <f>G63</f>
        <v>1090000</v>
      </c>
      <c r="H62" s="29">
        <f t="shared" si="1"/>
        <v>1172840</v>
      </c>
      <c r="I62" s="29">
        <f t="shared" si="2"/>
        <v>1239691.88</v>
      </c>
    </row>
    <row r="63" spans="1:9" ht="32.25" thickBot="1">
      <c r="A63" s="27" t="s">
        <v>163</v>
      </c>
      <c r="B63" s="24" t="s">
        <v>63</v>
      </c>
      <c r="C63" s="2" t="s">
        <v>8</v>
      </c>
      <c r="D63" s="2" t="s">
        <v>14</v>
      </c>
      <c r="E63" s="2" t="s">
        <v>149</v>
      </c>
      <c r="F63" s="7"/>
      <c r="G63" s="73">
        <f>G64+G65</f>
        <v>1090000</v>
      </c>
      <c r="H63" s="29">
        <f t="shared" si="1"/>
        <v>1172840</v>
      </c>
      <c r="I63" s="29">
        <f t="shared" si="2"/>
        <v>1239691.88</v>
      </c>
    </row>
    <row r="64" spans="1:9" ht="16.5" thickBot="1">
      <c r="A64" s="28" t="s">
        <v>145</v>
      </c>
      <c r="B64" s="24" t="s">
        <v>63</v>
      </c>
      <c r="C64" s="2" t="s">
        <v>8</v>
      </c>
      <c r="D64" s="2" t="s">
        <v>14</v>
      </c>
      <c r="E64" s="2" t="s">
        <v>149</v>
      </c>
      <c r="F64" s="7" t="s">
        <v>88</v>
      </c>
      <c r="G64" s="73">
        <v>790000</v>
      </c>
      <c r="H64" s="29">
        <f t="shared" si="1"/>
        <v>850040</v>
      </c>
      <c r="I64" s="29">
        <f t="shared" si="2"/>
        <v>898492.2799999999</v>
      </c>
    </row>
    <row r="65" spans="1:9" ht="16.5" thickBot="1">
      <c r="A65" s="4" t="s">
        <v>70</v>
      </c>
      <c r="B65" s="24" t="s">
        <v>63</v>
      </c>
      <c r="C65" s="2" t="s">
        <v>8</v>
      </c>
      <c r="D65" s="2" t="s">
        <v>14</v>
      </c>
      <c r="E65" s="2" t="s">
        <v>149</v>
      </c>
      <c r="F65" s="7" t="s">
        <v>69</v>
      </c>
      <c r="G65" s="96">
        <f>G66</f>
        <v>300000</v>
      </c>
      <c r="H65" s="29">
        <f t="shared" si="1"/>
        <v>322800</v>
      </c>
      <c r="I65" s="29">
        <f t="shared" si="2"/>
        <v>341199.6</v>
      </c>
    </row>
    <row r="66" spans="1:9" ht="16.5" thickBot="1">
      <c r="A66" s="40" t="s">
        <v>220</v>
      </c>
      <c r="B66" s="24" t="s">
        <v>63</v>
      </c>
      <c r="C66" s="2" t="s">
        <v>8</v>
      </c>
      <c r="D66" s="2" t="s">
        <v>14</v>
      </c>
      <c r="E66" s="2" t="s">
        <v>149</v>
      </c>
      <c r="F66" s="7" t="s">
        <v>69</v>
      </c>
      <c r="G66" s="96">
        <v>300000</v>
      </c>
      <c r="H66" s="29">
        <f t="shared" si="1"/>
        <v>322800</v>
      </c>
      <c r="I66" s="29">
        <f t="shared" si="2"/>
        <v>341199.6</v>
      </c>
    </row>
    <row r="67" spans="1:9" ht="32.25" thickBot="1">
      <c r="A67" s="4" t="s">
        <v>55</v>
      </c>
      <c r="B67" s="24" t="s">
        <v>178</v>
      </c>
      <c r="C67" s="2" t="s">
        <v>16</v>
      </c>
      <c r="D67" s="2"/>
      <c r="E67" s="2"/>
      <c r="F67" s="7"/>
      <c r="G67" s="73">
        <f>G68</f>
        <v>150000</v>
      </c>
      <c r="H67" s="29">
        <f t="shared" si="1"/>
        <v>161400</v>
      </c>
      <c r="I67" s="29">
        <f t="shared" si="2"/>
        <v>170599.8</v>
      </c>
    </row>
    <row r="68" spans="1:9" ht="16.5" thickBot="1">
      <c r="A68" s="4" t="s">
        <v>41</v>
      </c>
      <c r="B68" s="24" t="s">
        <v>178</v>
      </c>
      <c r="C68" s="2" t="s">
        <v>16</v>
      </c>
      <c r="D68" s="2" t="s">
        <v>6</v>
      </c>
      <c r="E68" s="2"/>
      <c r="F68" s="7"/>
      <c r="G68" s="73">
        <f>G69</f>
        <v>150000</v>
      </c>
      <c r="H68" s="29">
        <f t="shared" si="1"/>
        <v>161400</v>
      </c>
      <c r="I68" s="29">
        <f t="shared" si="2"/>
        <v>170599.8</v>
      </c>
    </row>
    <row r="69" spans="1:9" ht="32.25" thickBot="1">
      <c r="A69" s="4" t="s">
        <v>42</v>
      </c>
      <c r="B69" s="24" t="s">
        <v>178</v>
      </c>
      <c r="C69" s="2" t="s">
        <v>16</v>
      </c>
      <c r="D69" s="2" t="s">
        <v>6</v>
      </c>
      <c r="E69" s="2">
        <v>4500000</v>
      </c>
      <c r="F69" s="7"/>
      <c r="G69" s="73">
        <f>G70</f>
        <v>150000</v>
      </c>
      <c r="H69" s="29">
        <f t="shared" si="1"/>
        <v>161400</v>
      </c>
      <c r="I69" s="29">
        <f t="shared" si="2"/>
        <v>170599.8</v>
      </c>
    </row>
    <row r="70" spans="1:9" ht="32.25" thickBot="1">
      <c r="A70" s="4" t="s">
        <v>43</v>
      </c>
      <c r="B70" s="24" t="s">
        <v>178</v>
      </c>
      <c r="C70" s="2" t="s">
        <v>16</v>
      </c>
      <c r="D70" s="2" t="s">
        <v>6</v>
      </c>
      <c r="E70" s="2" t="s">
        <v>103</v>
      </c>
      <c r="F70" s="7"/>
      <c r="G70" s="73">
        <f>G71</f>
        <v>150000</v>
      </c>
      <c r="H70" s="29">
        <f t="shared" si="1"/>
        <v>161400</v>
      </c>
      <c r="I70" s="29">
        <f t="shared" si="2"/>
        <v>170599.8</v>
      </c>
    </row>
    <row r="71" spans="1:9" ht="16.5" thickBot="1">
      <c r="A71" s="4" t="s">
        <v>79</v>
      </c>
      <c r="B71" s="24" t="s">
        <v>178</v>
      </c>
      <c r="C71" s="2" t="s">
        <v>16</v>
      </c>
      <c r="D71" s="2" t="s">
        <v>6</v>
      </c>
      <c r="E71" s="2" t="s">
        <v>103</v>
      </c>
      <c r="F71" s="7" t="s">
        <v>75</v>
      </c>
      <c r="G71" s="73">
        <v>150000</v>
      </c>
      <c r="H71" s="29">
        <f t="shared" si="1"/>
        <v>161400</v>
      </c>
      <c r="I71" s="29">
        <f t="shared" si="2"/>
        <v>170599.8</v>
      </c>
    </row>
    <row r="72" spans="1:9" ht="16.5" thickBot="1">
      <c r="A72" s="4" t="s">
        <v>21</v>
      </c>
      <c r="B72" s="24" t="s">
        <v>63</v>
      </c>
      <c r="C72" s="2">
        <v>10</v>
      </c>
      <c r="D72" s="2"/>
      <c r="E72" s="2"/>
      <c r="F72" s="7"/>
      <c r="G72" s="73">
        <f>G73</f>
        <v>220000</v>
      </c>
      <c r="H72" s="29">
        <f t="shared" si="1"/>
        <v>236720.00000000003</v>
      </c>
      <c r="I72" s="29">
        <f t="shared" si="2"/>
        <v>250213.04</v>
      </c>
    </row>
    <row r="73" spans="1:9" ht="16.5" thickBot="1">
      <c r="A73" s="4" t="s">
        <v>22</v>
      </c>
      <c r="B73" s="24" t="s">
        <v>63</v>
      </c>
      <c r="C73" s="2">
        <v>10</v>
      </c>
      <c r="D73" s="2" t="s">
        <v>6</v>
      </c>
      <c r="E73" s="2"/>
      <c r="F73" s="7"/>
      <c r="G73" s="73">
        <f>G74</f>
        <v>220000</v>
      </c>
      <c r="H73" s="29">
        <f t="shared" si="1"/>
        <v>236720.00000000003</v>
      </c>
      <c r="I73" s="29">
        <f t="shared" si="2"/>
        <v>250213.04</v>
      </c>
    </row>
    <row r="74" spans="1:9" ht="16.5" thickBot="1">
      <c r="A74" s="4" t="s">
        <v>23</v>
      </c>
      <c r="B74" s="24" t="s">
        <v>63</v>
      </c>
      <c r="C74" s="2">
        <v>10</v>
      </c>
      <c r="D74" s="2" t="s">
        <v>6</v>
      </c>
      <c r="E74" s="2">
        <v>4900000</v>
      </c>
      <c r="F74" s="7"/>
      <c r="G74" s="73">
        <f>G75</f>
        <v>220000</v>
      </c>
      <c r="H74" s="29">
        <f t="shared" si="1"/>
        <v>236720.00000000003</v>
      </c>
      <c r="I74" s="29">
        <f t="shared" si="2"/>
        <v>250213.04</v>
      </c>
    </row>
    <row r="75" spans="1:9" ht="31.5">
      <c r="A75" s="27" t="s">
        <v>110</v>
      </c>
      <c r="B75" s="24" t="s">
        <v>63</v>
      </c>
      <c r="C75" s="36">
        <v>10</v>
      </c>
      <c r="D75" s="36" t="s">
        <v>6</v>
      </c>
      <c r="E75" s="36" t="s">
        <v>111</v>
      </c>
      <c r="F75" s="54"/>
      <c r="G75" s="73">
        <f>G76</f>
        <v>220000</v>
      </c>
      <c r="H75" s="29">
        <f t="shared" si="1"/>
        <v>236720.00000000003</v>
      </c>
      <c r="I75" s="29">
        <f t="shared" si="2"/>
        <v>250213.04</v>
      </c>
    </row>
    <row r="76" spans="1:9" ht="15.75">
      <c r="A76" s="28" t="s">
        <v>138</v>
      </c>
      <c r="B76" s="24" t="s">
        <v>63</v>
      </c>
      <c r="C76" s="42" t="s">
        <v>60</v>
      </c>
      <c r="D76" s="42" t="s">
        <v>6</v>
      </c>
      <c r="E76" s="42" t="s">
        <v>112</v>
      </c>
      <c r="F76" s="80" t="s">
        <v>47</v>
      </c>
      <c r="G76" s="73">
        <v>220000</v>
      </c>
      <c r="H76" s="29">
        <f aca="true" t="shared" si="3" ref="H76:H139">G76*1.076</f>
        <v>236720.00000000003</v>
      </c>
      <c r="I76" s="29">
        <f aca="true" t="shared" si="4" ref="I76:I139">H76*1.057</f>
        <v>250213.04</v>
      </c>
    </row>
    <row r="77" spans="1:9" ht="16.5" thickBot="1">
      <c r="A77" s="4" t="s">
        <v>226</v>
      </c>
      <c r="B77" s="24" t="s">
        <v>63</v>
      </c>
      <c r="C77" s="2" t="s">
        <v>24</v>
      </c>
      <c r="D77" s="2"/>
      <c r="E77" s="2"/>
      <c r="F77" s="7"/>
      <c r="G77" s="73">
        <f>G78</f>
        <v>2074200</v>
      </c>
      <c r="H77" s="29">
        <f t="shared" si="3"/>
        <v>2231839.2</v>
      </c>
      <c r="I77" s="29">
        <f t="shared" si="4"/>
        <v>2359054.0344000002</v>
      </c>
    </row>
    <row r="78" spans="1:9" ht="16.5" thickBot="1">
      <c r="A78" s="4" t="s">
        <v>108</v>
      </c>
      <c r="B78" s="24" t="s">
        <v>63</v>
      </c>
      <c r="C78" s="2" t="s">
        <v>24</v>
      </c>
      <c r="D78" s="2" t="s">
        <v>6</v>
      </c>
      <c r="E78" s="2"/>
      <c r="F78" s="7"/>
      <c r="G78" s="73">
        <f>G79+G83</f>
        <v>2074200</v>
      </c>
      <c r="H78" s="29">
        <f t="shared" si="3"/>
        <v>2231839.2</v>
      </c>
      <c r="I78" s="29">
        <f t="shared" si="4"/>
        <v>2359054.0344000002</v>
      </c>
    </row>
    <row r="79" spans="1:9" ht="16.5" thickBot="1">
      <c r="A79" s="4" t="s">
        <v>202</v>
      </c>
      <c r="B79" s="24" t="s">
        <v>63</v>
      </c>
      <c r="C79" s="2" t="s">
        <v>24</v>
      </c>
      <c r="D79" s="2" t="s">
        <v>6</v>
      </c>
      <c r="E79" s="2" t="s">
        <v>203</v>
      </c>
      <c r="F79" s="7"/>
      <c r="G79" s="73">
        <f>G80</f>
        <v>1874200</v>
      </c>
      <c r="H79" s="29">
        <f t="shared" si="3"/>
        <v>2016639.2000000002</v>
      </c>
      <c r="I79" s="29">
        <f t="shared" si="4"/>
        <v>2131587.6344</v>
      </c>
    </row>
    <row r="80" spans="1:9" ht="16.5" thickBot="1">
      <c r="A80" s="4" t="s">
        <v>32</v>
      </c>
      <c r="B80" s="24" t="s">
        <v>63</v>
      </c>
      <c r="C80" s="2" t="s">
        <v>24</v>
      </c>
      <c r="D80" s="2" t="s">
        <v>6</v>
      </c>
      <c r="E80" s="2" t="s">
        <v>204</v>
      </c>
      <c r="F80" s="7"/>
      <c r="G80" s="73">
        <f>G81</f>
        <v>1874200</v>
      </c>
      <c r="H80" s="29">
        <f t="shared" si="3"/>
        <v>2016639.2000000002</v>
      </c>
      <c r="I80" s="29">
        <f t="shared" si="4"/>
        <v>2131587.6344</v>
      </c>
    </row>
    <row r="81" spans="1:9" ht="16.5" thickBot="1">
      <c r="A81" s="4" t="s">
        <v>87</v>
      </c>
      <c r="B81" s="24" t="s">
        <v>63</v>
      </c>
      <c r="C81" s="2" t="s">
        <v>24</v>
      </c>
      <c r="D81" s="2" t="s">
        <v>6</v>
      </c>
      <c r="E81" s="2" t="s">
        <v>204</v>
      </c>
      <c r="F81" s="7" t="s">
        <v>187</v>
      </c>
      <c r="G81" s="73">
        <v>1874200</v>
      </c>
      <c r="H81" s="29">
        <f t="shared" si="3"/>
        <v>2016639.2000000002</v>
      </c>
      <c r="I81" s="29">
        <f t="shared" si="4"/>
        <v>2131587.6344</v>
      </c>
    </row>
    <row r="82" spans="1:9" ht="24.75" customHeight="1" thickBot="1">
      <c r="A82" s="4" t="s">
        <v>239</v>
      </c>
      <c r="B82" s="24" t="s">
        <v>63</v>
      </c>
      <c r="C82" s="2" t="s">
        <v>24</v>
      </c>
      <c r="D82" s="2" t="s">
        <v>6</v>
      </c>
      <c r="E82" s="2" t="s">
        <v>165</v>
      </c>
      <c r="F82" s="7"/>
      <c r="G82" s="73"/>
      <c r="H82" s="29">
        <f t="shared" si="3"/>
        <v>0</v>
      </c>
      <c r="I82" s="29">
        <f t="shared" si="4"/>
        <v>0</v>
      </c>
    </row>
    <row r="83" spans="1:9" ht="32.25" thickBot="1">
      <c r="A83" s="4" t="s">
        <v>166</v>
      </c>
      <c r="B83" s="24" t="s">
        <v>63</v>
      </c>
      <c r="C83" s="2" t="s">
        <v>24</v>
      </c>
      <c r="D83" s="2" t="s">
        <v>6</v>
      </c>
      <c r="E83" s="2" t="s">
        <v>167</v>
      </c>
      <c r="F83" s="7"/>
      <c r="G83" s="73">
        <v>200000</v>
      </c>
      <c r="H83" s="29">
        <f t="shared" si="3"/>
        <v>215200</v>
      </c>
      <c r="I83" s="29">
        <f t="shared" si="4"/>
        <v>227466.4</v>
      </c>
    </row>
    <row r="84" spans="1:9" ht="16.5" thickBot="1">
      <c r="A84" s="4" t="s">
        <v>70</v>
      </c>
      <c r="B84" s="24" t="s">
        <v>63</v>
      </c>
      <c r="C84" s="2" t="s">
        <v>24</v>
      </c>
      <c r="D84" s="2" t="s">
        <v>6</v>
      </c>
      <c r="E84" s="2" t="s">
        <v>167</v>
      </c>
      <c r="F84" s="7" t="s">
        <v>69</v>
      </c>
      <c r="G84" s="73">
        <v>200000</v>
      </c>
      <c r="H84" s="29">
        <f t="shared" si="3"/>
        <v>215200</v>
      </c>
      <c r="I84" s="29">
        <f t="shared" si="4"/>
        <v>227466.4</v>
      </c>
    </row>
    <row r="85" spans="1:9" ht="48" thickBot="1">
      <c r="A85" s="12" t="s">
        <v>61</v>
      </c>
      <c r="B85" s="24" t="s">
        <v>63</v>
      </c>
      <c r="C85" s="20"/>
      <c r="D85" s="18"/>
      <c r="E85" s="18"/>
      <c r="F85" s="81"/>
      <c r="G85" s="97">
        <f>G86</f>
        <v>1192200</v>
      </c>
      <c r="H85" s="29">
        <f t="shared" si="3"/>
        <v>1282807.2000000002</v>
      </c>
      <c r="I85" s="29">
        <f t="shared" si="4"/>
        <v>1355927.2104000002</v>
      </c>
    </row>
    <row r="86" spans="1:9" ht="16.5" thickBot="1">
      <c r="A86" s="11" t="s">
        <v>5</v>
      </c>
      <c r="B86" s="24" t="s">
        <v>63</v>
      </c>
      <c r="C86" s="14" t="s">
        <v>6</v>
      </c>
      <c r="D86" s="21"/>
      <c r="E86" s="22"/>
      <c r="F86" s="82"/>
      <c r="G86" s="73">
        <f>G87</f>
        <v>1192200</v>
      </c>
      <c r="H86" s="29">
        <f t="shared" si="3"/>
        <v>1282807.2000000002</v>
      </c>
      <c r="I86" s="29">
        <f t="shared" si="4"/>
        <v>1355927.2104000002</v>
      </c>
    </row>
    <row r="87" spans="1:9" ht="48" thickBot="1">
      <c r="A87" s="4" t="s">
        <v>141</v>
      </c>
      <c r="B87" s="24" t="s">
        <v>63</v>
      </c>
      <c r="C87" s="2" t="s">
        <v>6</v>
      </c>
      <c r="D87" s="2" t="s">
        <v>234</v>
      </c>
      <c r="E87" s="2" t="s">
        <v>66</v>
      </c>
      <c r="F87" s="7"/>
      <c r="G87" s="73">
        <f>G88</f>
        <v>1192200</v>
      </c>
      <c r="H87" s="29">
        <f t="shared" si="3"/>
        <v>1282807.2000000002</v>
      </c>
      <c r="I87" s="29">
        <f t="shared" si="4"/>
        <v>1355927.2104000002</v>
      </c>
    </row>
    <row r="88" spans="1:9" ht="16.5" thickBot="1">
      <c r="A88" s="4" t="s">
        <v>32</v>
      </c>
      <c r="B88" s="24" t="s">
        <v>63</v>
      </c>
      <c r="C88" s="2" t="s">
        <v>6</v>
      </c>
      <c r="D88" s="2" t="s">
        <v>234</v>
      </c>
      <c r="E88" s="2" t="s">
        <v>78</v>
      </c>
      <c r="F88" s="7"/>
      <c r="G88" s="73">
        <f>G89</f>
        <v>1192200</v>
      </c>
      <c r="H88" s="29">
        <f t="shared" si="3"/>
        <v>1282807.2000000002</v>
      </c>
      <c r="I88" s="29">
        <f t="shared" si="4"/>
        <v>1355927.2104000002</v>
      </c>
    </row>
    <row r="89" spans="1:9" ht="16.5" thickBot="1">
      <c r="A89" s="4" t="s">
        <v>79</v>
      </c>
      <c r="B89" s="24" t="s">
        <v>63</v>
      </c>
      <c r="C89" s="2" t="s">
        <v>6</v>
      </c>
      <c r="D89" s="2" t="s">
        <v>234</v>
      </c>
      <c r="E89" s="2" t="s">
        <v>78</v>
      </c>
      <c r="F89" s="7" t="s">
        <v>80</v>
      </c>
      <c r="G89" s="73">
        <v>1192200</v>
      </c>
      <c r="H89" s="29">
        <f t="shared" si="3"/>
        <v>1282807.2000000002</v>
      </c>
      <c r="I89" s="29">
        <f t="shared" si="4"/>
        <v>1355927.2104000002</v>
      </c>
    </row>
    <row r="90" spans="1:9" ht="32.25" thickBot="1">
      <c r="A90" s="23" t="s">
        <v>135</v>
      </c>
      <c r="B90" s="24" t="s">
        <v>62</v>
      </c>
      <c r="C90" s="13"/>
      <c r="D90" s="13"/>
      <c r="E90" s="13"/>
      <c r="F90" s="83"/>
      <c r="G90" s="29">
        <f>G91</f>
        <v>48949800</v>
      </c>
      <c r="H90" s="29">
        <f t="shared" si="3"/>
        <v>52669984.800000004</v>
      </c>
      <c r="I90" s="29">
        <f t="shared" si="4"/>
        <v>55672173.9336</v>
      </c>
    </row>
    <row r="91" spans="1:9" ht="16.5" thickBot="1">
      <c r="A91" s="4" t="s">
        <v>227</v>
      </c>
      <c r="B91" s="24" t="s">
        <v>62</v>
      </c>
      <c r="C91" s="2" t="s">
        <v>20</v>
      </c>
      <c r="D91" s="2"/>
      <c r="E91" s="2"/>
      <c r="F91" s="7"/>
      <c r="G91" s="73">
        <f>G92+G96+G107+G111+G115</f>
        <v>48949800</v>
      </c>
      <c r="H91" s="29">
        <f t="shared" si="3"/>
        <v>52669984.800000004</v>
      </c>
      <c r="I91" s="29">
        <f t="shared" si="4"/>
        <v>55672173.9336</v>
      </c>
    </row>
    <row r="92" spans="1:9" ht="16.5" thickBot="1">
      <c r="A92" s="4" t="s">
        <v>104</v>
      </c>
      <c r="B92" s="24" t="s">
        <v>62</v>
      </c>
      <c r="C92" s="2" t="s">
        <v>20</v>
      </c>
      <c r="D92" s="2" t="s">
        <v>6</v>
      </c>
      <c r="E92" s="2"/>
      <c r="F92" s="7"/>
      <c r="G92" s="73">
        <f>G93</f>
        <v>15651115</v>
      </c>
      <c r="H92" s="29">
        <f t="shared" si="3"/>
        <v>16840599.740000002</v>
      </c>
      <c r="I92" s="29">
        <f t="shared" si="4"/>
        <v>17800513.925180003</v>
      </c>
    </row>
    <row r="93" spans="1:9" ht="16.5" thickBot="1">
      <c r="A93" s="4" t="s">
        <v>56</v>
      </c>
      <c r="B93" s="24" t="s">
        <v>62</v>
      </c>
      <c r="C93" s="2" t="s">
        <v>20</v>
      </c>
      <c r="D93" s="2" t="s">
        <v>6</v>
      </c>
      <c r="E93" s="2">
        <v>4700000</v>
      </c>
      <c r="F93" s="7"/>
      <c r="G93" s="73">
        <f>G94</f>
        <v>15651115</v>
      </c>
      <c r="H93" s="29">
        <f t="shared" si="3"/>
        <v>16840599.740000002</v>
      </c>
      <c r="I93" s="29">
        <f t="shared" si="4"/>
        <v>17800513.925180003</v>
      </c>
    </row>
    <row r="94" spans="1:9" ht="16.5" thickBot="1">
      <c r="A94" s="4" t="s">
        <v>32</v>
      </c>
      <c r="B94" s="24" t="s">
        <v>62</v>
      </c>
      <c r="C94" s="2" t="s">
        <v>20</v>
      </c>
      <c r="D94" s="2" t="s">
        <v>6</v>
      </c>
      <c r="E94" s="2" t="s">
        <v>105</v>
      </c>
      <c r="F94" s="7"/>
      <c r="G94" s="73">
        <f>G95</f>
        <v>15651115</v>
      </c>
      <c r="H94" s="29">
        <f t="shared" si="3"/>
        <v>16840599.740000002</v>
      </c>
      <c r="I94" s="29">
        <f t="shared" si="4"/>
        <v>17800513.925180003</v>
      </c>
    </row>
    <row r="95" spans="1:9" ht="16.5" thickBot="1">
      <c r="A95" s="4" t="s">
        <v>79</v>
      </c>
      <c r="B95" s="24" t="s">
        <v>62</v>
      </c>
      <c r="C95" s="2" t="s">
        <v>20</v>
      </c>
      <c r="D95" s="2" t="s">
        <v>6</v>
      </c>
      <c r="E95" s="2" t="s">
        <v>105</v>
      </c>
      <c r="F95" s="7" t="s">
        <v>80</v>
      </c>
      <c r="G95" s="73">
        <f>14724315+926800</f>
        <v>15651115</v>
      </c>
      <c r="H95" s="29">
        <f t="shared" si="3"/>
        <v>16840599.740000002</v>
      </c>
      <c r="I95" s="29">
        <f t="shared" si="4"/>
        <v>17800513.925180003</v>
      </c>
    </row>
    <row r="96" spans="1:9" ht="16.5" thickBot="1">
      <c r="A96" s="4" t="s">
        <v>106</v>
      </c>
      <c r="B96" s="24" t="s">
        <v>62</v>
      </c>
      <c r="C96" s="2" t="s">
        <v>20</v>
      </c>
      <c r="D96" s="2" t="s">
        <v>14</v>
      </c>
      <c r="E96" s="2"/>
      <c r="F96" s="7"/>
      <c r="G96" s="73">
        <f>G97+G100+G104</f>
        <v>27116598</v>
      </c>
      <c r="H96" s="29">
        <f t="shared" si="3"/>
        <v>29177459.448000003</v>
      </c>
      <c r="I96" s="29">
        <f t="shared" si="4"/>
        <v>30840574.636536002</v>
      </c>
    </row>
    <row r="97" spans="1:9" ht="16.5" thickBot="1">
      <c r="A97" s="4" t="s">
        <v>56</v>
      </c>
      <c r="B97" s="24" t="s">
        <v>156</v>
      </c>
      <c r="C97" s="2" t="s">
        <v>20</v>
      </c>
      <c r="D97" s="2" t="s">
        <v>14</v>
      </c>
      <c r="E97" s="2">
        <v>4700000</v>
      </c>
      <c r="F97" s="7"/>
      <c r="G97" s="73">
        <f>G98</f>
        <v>19908538</v>
      </c>
      <c r="H97" s="29">
        <f t="shared" si="3"/>
        <v>21421586.888</v>
      </c>
      <c r="I97" s="29">
        <f t="shared" si="4"/>
        <v>22642617.340616</v>
      </c>
    </row>
    <row r="98" spans="1:9" ht="16.5" thickBot="1">
      <c r="A98" s="4" t="s">
        <v>32</v>
      </c>
      <c r="B98" s="24" t="s">
        <v>62</v>
      </c>
      <c r="C98" s="2" t="s">
        <v>20</v>
      </c>
      <c r="D98" s="2" t="s">
        <v>14</v>
      </c>
      <c r="E98" s="2" t="s">
        <v>105</v>
      </c>
      <c r="F98" s="7"/>
      <c r="G98" s="73">
        <f>G99</f>
        <v>19908538</v>
      </c>
      <c r="H98" s="29">
        <f t="shared" si="3"/>
        <v>21421586.888</v>
      </c>
      <c r="I98" s="29">
        <f t="shared" si="4"/>
        <v>22642617.340616</v>
      </c>
    </row>
    <row r="99" spans="1:9" ht="16.5" thickBot="1">
      <c r="A99" s="4" t="s">
        <v>79</v>
      </c>
      <c r="B99" s="24" t="s">
        <v>62</v>
      </c>
      <c r="C99" s="2" t="s">
        <v>20</v>
      </c>
      <c r="D99" s="2" t="s">
        <v>14</v>
      </c>
      <c r="E99" s="2" t="s">
        <v>105</v>
      </c>
      <c r="F99" s="7" t="s">
        <v>80</v>
      </c>
      <c r="G99" s="43">
        <f>17335338+2573200</f>
        <v>19908538</v>
      </c>
      <c r="H99" s="29">
        <f t="shared" si="3"/>
        <v>21421586.888</v>
      </c>
      <c r="I99" s="29">
        <f t="shared" si="4"/>
        <v>22642617.340616</v>
      </c>
    </row>
    <row r="100" spans="1:9" ht="16.5" thickBot="1">
      <c r="A100" s="4" t="s">
        <v>44</v>
      </c>
      <c r="B100" s="24" t="s">
        <v>62</v>
      </c>
      <c r="C100" s="2" t="s">
        <v>20</v>
      </c>
      <c r="D100" s="2" t="s">
        <v>14</v>
      </c>
      <c r="E100" s="2">
        <v>4780000</v>
      </c>
      <c r="F100" s="7"/>
      <c r="G100" s="73">
        <f>G101</f>
        <v>5458960</v>
      </c>
      <c r="H100" s="29">
        <f t="shared" si="3"/>
        <v>5873840.96</v>
      </c>
      <c r="I100" s="29">
        <f t="shared" si="4"/>
        <v>6208649.894719999</v>
      </c>
    </row>
    <row r="101" spans="1:9" ht="16.5" thickBot="1">
      <c r="A101" s="4" t="s">
        <v>32</v>
      </c>
      <c r="B101" s="24" t="s">
        <v>62</v>
      </c>
      <c r="C101" s="2" t="s">
        <v>20</v>
      </c>
      <c r="D101" s="2" t="s">
        <v>14</v>
      </c>
      <c r="E101" s="2" t="s">
        <v>107</v>
      </c>
      <c r="F101" s="7"/>
      <c r="G101" s="73">
        <f>G102</f>
        <v>5458960</v>
      </c>
      <c r="H101" s="29">
        <f t="shared" si="3"/>
        <v>5873840.96</v>
      </c>
      <c r="I101" s="29">
        <f t="shared" si="4"/>
        <v>6208649.894719999</v>
      </c>
    </row>
    <row r="102" spans="1:9" ht="15.75">
      <c r="A102" s="27" t="s">
        <v>79</v>
      </c>
      <c r="B102" s="24" t="s">
        <v>156</v>
      </c>
      <c r="C102" s="36" t="s">
        <v>20</v>
      </c>
      <c r="D102" s="36" t="s">
        <v>14</v>
      </c>
      <c r="E102" s="36" t="s">
        <v>107</v>
      </c>
      <c r="F102" s="54" t="s">
        <v>80</v>
      </c>
      <c r="G102" s="73">
        <v>5458960</v>
      </c>
      <c r="H102" s="29">
        <f t="shared" si="3"/>
        <v>5873840.96</v>
      </c>
      <c r="I102" s="29">
        <f t="shared" si="4"/>
        <v>6208649.894719999</v>
      </c>
    </row>
    <row r="103" spans="1:9" s="34" customFormat="1" ht="15.75">
      <c r="A103" s="51" t="s">
        <v>201</v>
      </c>
      <c r="B103" s="24" t="s">
        <v>62</v>
      </c>
      <c r="C103" s="51"/>
      <c r="D103" s="51"/>
      <c r="E103" s="41"/>
      <c r="F103" s="33"/>
      <c r="G103" s="43">
        <v>2119800</v>
      </c>
      <c r="H103" s="29">
        <f t="shared" si="3"/>
        <v>2280904.8000000003</v>
      </c>
      <c r="I103" s="29">
        <f t="shared" si="4"/>
        <v>2410916.3736</v>
      </c>
    </row>
    <row r="104" spans="1:9" ht="15.75">
      <c r="A104" s="28" t="s">
        <v>53</v>
      </c>
      <c r="B104" s="24" t="s">
        <v>62</v>
      </c>
      <c r="C104" s="42" t="s">
        <v>20</v>
      </c>
      <c r="D104" s="42" t="s">
        <v>14</v>
      </c>
      <c r="E104" s="42" t="s">
        <v>54</v>
      </c>
      <c r="F104" s="80"/>
      <c r="G104" s="73">
        <f>G105</f>
        <v>1749100</v>
      </c>
      <c r="H104" s="29">
        <f t="shared" si="3"/>
        <v>1882031.6</v>
      </c>
      <c r="I104" s="29">
        <f t="shared" si="4"/>
        <v>1989307.4012</v>
      </c>
    </row>
    <row r="105" spans="1:9" ht="48" thickBot="1">
      <c r="A105" s="4" t="s">
        <v>137</v>
      </c>
      <c r="B105" s="24" t="s">
        <v>62</v>
      </c>
      <c r="C105" s="2" t="s">
        <v>20</v>
      </c>
      <c r="D105" s="2" t="s">
        <v>14</v>
      </c>
      <c r="E105" s="2" t="s">
        <v>109</v>
      </c>
      <c r="F105" s="7"/>
      <c r="G105" s="73">
        <f>G106</f>
        <v>1749100</v>
      </c>
      <c r="H105" s="29">
        <f t="shared" si="3"/>
        <v>1882031.6</v>
      </c>
      <c r="I105" s="29">
        <f t="shared" si="4"/>
        <v>1989307.4012</v>
      </c>
    </row>
    <row r="106" spans="1:9" ht="16.5" thickBot="1">
      <c r="A106" s="4" t="s">
        <v>79</v>
      </c>
      <c r="B106" s="24" t="s">
        <v>62</v>
      </c>
      <c r="C106" s="2" t="s">
        <v>20</v>
      </c>
      <c r="D106" s="2" t="s">
        <v>14</v>
      </c>
      <c r="E106" s="2" t="s">
        <v>109</v>
      </c>
      <c r="F106" s="7" t="s">
        <v>80</v>
      </c>
      <c r="G106" s="73">
        <v>1749100</v>
      </c>
      <c r="H106" s="29">
        <f t="shared" si="3"/>
        <v>1882031.6</v>
      </c>
      <c r="I106" s="29">
        <f t="shared" si="4"/>
        <v>1989307.4012</v>
      </c>
    </row>
    <row r="107" spans="1:9" ht="16.5" thickBot="1">
      <c r="A107" s="4" t="s">
        <v>164</v>
      </c>
      <c r="B107" s="24" t="s">
        <v>62</v>
      </c>
      <c r="C107" s="2" t="s">
        <v>20</v>
      </c>
      <c r="D107" s="2" t="s">
        <v>13</v>
      </c>
      <c r="E107" s="2"/>
      <c r="F107" s="7"/>
      <c r="G107" s="43">
        <f>G108</f>
        <v>466600</v>
      </c>
      <c r="H107" s="29">
        <f t="shared" si="3"/>
        <v>502061.60000000003</v>
      </c>
      <c r="I107" s="29">
        <f t="shared" si="4"/>
        <v>530679.1112</v>
      </c>
    </row>
    <row r="108" spans="1:9" ht="16.5" thickBot="1">
      <c r="A108" s="4" t="s">
        <v>56</v>
      </c>
      <c r="B108" s="24" t="s">
        <v>62</v>
      </c>
      <c r="C108" s="2" t="s">
        <v>20</v>
      </c>
      <c r="D108" s="2" t="s">
        <v>13</v>
      </c>
      <c r="E108" s="2">
        <v>4700000</v>
      </c>
      <c r="F108" s="7"/>
      <c r="G108" s="73">
        <f>G109</f>
        <v>466600</v>
      </c>
      <c r="H108" s="29">
        <f t="shared" si="3"/>
        <v>502061.60000000003</v>
      </c>
      <c r="I108" s="29">
        <f t="shared" si="4"/>
        <v>530679.1112</v>
      </c>
    </row>
    <row r="109" spans="1:9" ht="16.5" thickBot="1">
      <c r="A109" s="4" t="s">
        <v>32</v>
      </c>
      <c r="B109" s="24" t="s">
        <v>62</v>
      </c>
      <c r="C109" s="2" t="s">
        <v>20</v>
      </c>
      <c r="D109" s="2" t="s">
        <v>13</v>
      </c>
      <c r="E109" s="2" t="s">
        <v>105</v>
      </c>
      <c r="F109" s="7"/>
      <c r="G109" s="73">
        <f>G110</f>
        <v>466600</v>
      </c>
      <c r="H109" s="29">
        <f t="shared" si="3"/>
        <v>502061.60000000003</v>
      </c>
      <c r="I109" s="29">
        <f t="shared" si="4"/>
        <v>530679.1112</v>
      </c>
    </row>
    <row r="110" spans="1:9" ht="16.5" thickBot="1">
      <c r="A110" s="4" t="s">
        <v>79</v>
      </c>
      <c r="B110" s="24" t="s">
        <v>62</v>
      </c>
      <c r="C110" s="2" t="s">
        <v>20</v>
      </c>
      <c r="D110" s="2" t="s">
        <v>13</v>
      </c>
      <c r="E110" s="2" t="s">
        <v>105</v>
      </c>
      <c r="F110" s="7" t="s">
        <v>80</v>
      </c>
      <c r="G110" s="43">
        <v>466600</v>
      </c>
      <c r="H110" s="29">
        <f t="shared" si="3"/>
        <v>502061.60000000003</v>
      </c>
      <c r="I110" s="29">
        <f t="shared" si="4"/>
        <v>530679.1112</v>
      </c>
    </row>
    <row r="111" spans="1:9" ht="16.5" thickBot="1">
      <c r="A111" s="4" t="s">
        <v>151</v>
      </c>
      <c r="B111" s="24" t="s">
        <v>156</v>
      </c>
      <c r="C111" s="2" t="s">
        <v>20</v>
      </c>
      <c r="D111" s="2" t="s">
        <v>7</v>
      </c>
      <c r="E111" s="2"/>
      <c r="F111" s="7"/>
      <c r="G111" s="73">
        <f>G112</f>
        <v>5365487</v>
      </c>
      <c r="H111" s="29">
        <f t="shared" si="3"/>
        <v>5773264.012</v>
      </c>
      <c r="I111" s="29">
        <f t="shared" si="4"/>
        <v>6102340.060684</v>
      </c>
    </row>
    <row r="112" spans="1:9" ht="16.5" thickBot="1">
      <c r="A112" s="4" t="s">
        <v>56</v>
      </c>
      <c r="B112" s="24" t="s">
        <v>62</v>
      </c>
      <c r="C112" s="2" t="s">
        <v>20</v>
      </c>
      <c r="D112" s="2" t="s">
        <v>7</v>
      </c>
      <c r="E112" s="2" t="s">
        <v>152</v>
      </c>
      <c r="F112" s="7"/>
      <c r="G112" s="73">
        <f>G113</f>
        <v>5365487</v>
      </c>
      <c r="H112" s="29">
        <f t="shared" si="3"/>
        <v>5773264.012</v>
      </c>
      <c r="I112" s="29">
        <f t="shared" si="4"/>
        <v>6102340.060684</v>
      </c>
    </row>
    <row r="113" spans="1:9" ht="16.5" thickBot="1">
      <c r="A113" s="4" t="s">
        <v>32</v>
      </c>
      <c r="B113" s="24" t="s">
        <v>62</v>
      </c>
      <c r="C113" s="2" t="s">
        <v>20</v>
      </c>
      <c r="D113" s="2" t="s">
        <v>7</v>
      </c>
      <c r="E113" s="2" t="s">
        <v>105</v>
      </c>
      <c r="F113" s="7"/>
      <c r="G113" s="73">
        <f>G114</f>
        <v>5365487</v>
      </c>
      <c r="H113" s="29">
        <f t="shared" si="3"/>
        <v>5773264.012</v>
      </c>
      <c r="I113" s="29">
        <f t="shared" si="4"/>
        <v>6102340.060684</v>
      </c>
    </row>
    <row r="114" spans="1:9" ht="16.5" thickBot="1">
      <c r="A114" s="4" t="s">
        <v>79</v>
      </c>
      <c r="B114" s="24" t="s">
        <v>62</v>
      </c>
      <c r="C114" s="2" t="s">
        <v>20</v>
      </c>
      <c r="D114" s="2" t="s">
        <v>7</v>
      </c>
      <c r="E114" s="2" t="s">
        <v>105</v>
      </c>
      <c r="F114" s="7" t="s">
        <v>80</v>
      </c>
      <c r="G114" s="73">
        <v>5365487</v>
      </c>
      <c r="H114" s="29">
        <f t="shared" si="3"/>
        <v>5773264.012</v>
      </c>
      <c r="I114" s="29">
        <f t="shared" si="4"/>
        <v>6102340.060684</v>
      </c>
    </row>
    <row r="115" spans="1:9" ht="16.5" thickBot="1">
      <c r="A115" s="4" t="s">
        <v>228</v>
      </c>
      <c r="B115" s="24" t="s">
        <v>62</v>
      </c>
      <c r="C115" s="2" t="s">
        <v>20</v>
      </c>
      <c r="D115" s="2" t="s">
        <v>60</v>
      </c>
      <c r="E115" s="2"/>
      <c r="F115" s="7"/>
      <c r="G115" s="73">
        <f>G116</f>
        <v>350000</v>
      </c>
      <c r="H115" s="29">
        <f t="shared" si="3"/>
        <v>376600</v>
      </c>
      <c r="I115" s="29">
        <f t="shared" si="4"/>
        <v>398066.19999999995</v>
      </c>
    </row>
    <row r="116" spans="1:9" ht="16.5" thickBot="1">
      <c r="A116" s="4" t="s">
        <v>82</v>
      </c>
      <c r="B116" s="24" t="s">
        <v>62</v>
      </c>
      <c r="C116" s="2" t="s">
        <v>20</v>
      </c>
      <c r="D116" s="2" t="s">
        <v>60</v>
      </c>
      <c r="E116" s="2" t="s">
        <v>83</v>
      </c>
      <c r="F116" s="7"/>
      <c r="G116" s="73">
        <f>G117</f>
        <v>350000</v>
      </c>
      <c r="H116" s="29">
        <f t="shared" si="3"/>
        <v>376600</v>
      </c>
      <c r="I116" s="29">
        <f t="shared" si="4"/>
        <v>398066.19999999995</v>
      </c>
    </row>
    <row r="117" spans="1:9" ht="48" thickBot="1">
      <c r="A117" s="4" t="s">
        <v>205</v>
      </c>
      <c r="B117" s="24" t="s">
        <v>62</v>
      </c>
      <c r="C117" s="2" t="s">
        <v>20</v>
      </c>
      <c r="D117" s="2" t="s">
        <v>60</v>
      </c>
      <c r="E117" s="2" t="s">
        <v>206</v>
      </c>
      <c r="F117" s="7"/>
      <c r="G117" s="73">
        <v>350000</v>
      </c>
      <c r="H117" s="29">
        <f t="shared" si="3"/>
        <v>376600</v>
      </c>
      <c r="I117" s="29">
        <f t="shared" si="4"/>
        <v>398066.19999999995</v>
      </c>
    </row>
    <row r="118" spans="1:9" ht="21.75" customHeight="1" thickBot="1">
      <c r="A118" s="4" t="s">
        <v>79</v>
      </c>
      <c r="B118" s="14" t="s">
        <v>62</v>
      </c>
      <c r="C118" s="2" t="s">
        <v>20</v>
      </c>
      <c r="D118" s="2" t="s">
        <v>60</v>
      </c>
      <c r="E118" s="2" t="s">
        <v>206</v>
      </c>
      <c r="F118" s="7" t="s">
        <v>80</v>
      </c>
      <c r="G118" s="73">
        <v>350000</v>
      </c>
      <c r="H118" s="29">
        <f t="shared" si="3"/>
        <v>376600</v>
      </c>
      <c r="I118" s="29">
        <f t="shared" si="4"/>
        <v>398066.19999999995</v>
      </c>
    </row>
    <row r="119" spans="1:9" ht="32.25" thickBot="1">
      <c r="A119" s="30" t="s">
        <v>177</v>
      </c>
      <c r="B119" s="31" t="s">
        <v>178</v>
      </c>
      <c r="C119" s="2"/>
      <c r="D119" s="2"/>
      <c r="E119" s="2"/>
      <c r="F119" s="7"/>
      <c r="G119" s="29">
        <f>G120</f>
        <v>5574900</v>
      </c>
      <c r="H119" s="29">
        <f t="shared" si="3"/>
        <v>5998592.4</v>
      </c>
      <c r="I119" s="29">
        <f t="shared" si="4"/>
        <v>6340512.1668</v>
      </c>
    </row>
    <row r="120" spans="1:9" ht="32.25" thickBot="1">
      <c r="A120" s="4" t="s">
        <v>55</v>
      </c>
      <c r="B120" s="24" t="s">
        <v>178</v>
      </c>
      <c r="C120" s="2" t="s">
        <v>16</v>
      </c>
      <c r="D120" s="2"/>
      <c r="E120" s="2"/>
      <c r="F120" s="7"/>
      <c r="G120" s="73">
        <f>G121</f>
        <v>5574900</v>
      </c>
      <c r="H120" s="29">
        <f t="shared" si="3"/>
        <v>5998592.4</v>
      </c>
      <c r="I120" s="29">
        <f t="shared" si="4"/>
        <v>6340512.1668</v>
      </c>
    </row>
    <row r="121" spans="1:9" ht="16.5" thickBot="1">
      <c r="A121" s="4" t="s">
        <v>41</v>
      </c>
      <c r="B121" s="24" t="s">
        <v>178</v>
      </c>
      <c r="C121" s="2" t="s">
        <v>16</v>
      </c>
      <c r="D121" s="2" t="s">
        <v>6</v>
      </c>
      <c r="E121" s="2"/>
      <c r="F121" s="7"/>
      <c r="G121" s="73">
        <f>G122+G125+G128+G131</f>
        <v>5574900</v>
      </c>
      <c r="H121" s="29">
        <f t="shared" si="3"/>
        <v>5998592.4</v>
      </c>
      <c r="I121" s="29">
        <f t="shared" si="4"/>
        <v>6340512.1668</v>
      </c>
    </row>
    <row r="122" spans="1:9" ht="32.25" thickBot="1">
      <c r="A122" s="4" t="s">
        <v>136</v>
      </c>
      <c r="B122" s="24" t="s">
        <v>178</v>
      </c>
      <c r="C122" s="2" t="s">
        <v>16</v>
      </c>
      <c r="D122" s="2" t="s">
        <v>6</v>
      </c>
      <c r="E122" s="2" t="s">
        <v>95</v>
      </c>
      <c r="F122" s="7"/>
      <c r="G122" s="96">
        <f>G123</f>
        <v>2075230</v>
      </c>
      <c r="H122" s="29">
        <f t="shared" si="3"/>
        <v>2232947.48</v>
      </c>
      <c r="I122" s="29">
        <f t="shared" si="4"/>
        <v>2360225.48636</v>
      </c>
    </row>
    <row r="123" spans="1:9" ht="16.5" thickBot="1">
      <c r="A123" s="4" t="s">
        <v>32</v>
      </c>
      <c r="B123" s="24" t="s">
        <v>178</v>
      </c>
      <c r="C123" s="2" t="s">
        <v>16</v>
      </c>
      <c r="D123" s="2" t="s">
        <v>6</v>
      </c>
      <c r="E123" s="2" t="s">
        <v>96</v>
      </c>
      <c r="F123" s="7"/>
      <c r="G123" s="96">
        <f>G124</f>
        <v>2075230</v>
      </c>
      <c r="H123" s="29">
        <f t="shared" si="3"/>
        <v>2232947.48</v>
      </c>
      <c r="I123" s="29">
        <f t="shared" si="4"/>
        <v>2360225.48636</v>
      </c>
    </row>
    <row r="124" spans="1:9" ht="16.5" thickBot="1">
      <c r="A124" s="4" t="s">
        <v>79</v>
      </c>
      <c r="B124" s="24" t="s">
        <v>178</v>
      </c>
      <c r="C124" s="2" t="s">
        <v>16</v>
      </c>
      <c r="D124" s="2" t="s">
        <v>6</v>
      </c>
      <c r="E124" s="2" t="s">
        <v>96</v>
      </c>
      <c r="F124" s="7" t="s">
        <v>80</v>
      </c>
      <c r="G124" s="96">
        <f>1975230+100000</f>
        <v>2075230</v>
      </c>
      <c r="H124" s="29">
        <f t="shared" si="3"/>
        <v>2232947.48</v>
      </c>
      <c r="I124" s="29">
        <f t="shared" si="4"/>
        <v>2360225.48636</v>
      </c>
    </row>
    <row r="125" spans="1:9" ht="16.5" thickBot="1">
      <c r="A125" s="4" t="s">
        <v>97</v>
      </c>
      <c r="B125" s="24" t="s">
        <v>178</v>
      </c>
      <c r="C125" s="2" t="s">
        <v>16</v>
      </c>
      <c r="D125" s="2" t="s">
        <v>6</v>
      </c>
      <c r="E125" s="2" t="s">
        <v>98</v>
      </c>
      <c r="F125" s="7"/>
      <c r="G125" s="96">
        <f>G126</f>
        <v>500100</v>
      </c>
      <c r="H125" s="29">
        <f t="shared" si="3"/>
        <v>538107.6</v>
      </c>
      <c r="I125" s="29">
        <f t="shared" si="4"/>
        <v>568779.7331999999</v>
      </c>
    </row>
    <row r="126" spans="1:9" ht="16.5" thickBot="1">
      <c r="A126" s="4" t="s">
        <v>32</v>
      </c>
      <c r="B126" s="24" t="s">
        <v>178</v>
      </c>
      <c r="C126" s="2" t="s">
        <v>16</v>
      </c>
      <c r="D126" s="2" t="s">
        <v>6</v>
      </c>
      <c r="E126" s="2" t="s">
        <v>99</v>
      </c>
      <c r="F126" s="7"/>
      <c r="G126" s="96">
        <f>G127</f>
        <v>500100</v>
      </c>
      <c r="H126" s="29">
        <f t="shared" si="3"/>
        <v>538107.6</v>
      </c>
      <c r="I126" s="29">
        <f t="shared" si="4"/>
        <v>568779.7331999999</v>
      </c>
    </row>
    <row r="127" spans="1:9" ht="16.5" thickBot="1">
      <c r="A127" s="4" t="s">
        <v>79</v>
      </c>
      <c r="B127" s="24" t="s">
        <v>178</v>
      </c>
      <c r="C127" s="2" t="s">
        <v>16</v>
      </c>
      <c r="D127" s="2" t="s">
        <v>6</v>
      </c>
      <c r="E127" s="2" t="s">
        <v>99</v>
      </c>
      <c r="F127" s="7" t="s">
        <v>80</v>
      </c>
      <c r="G127" s="96">
        <v>500100</v>
      </c>
      <c r="H127" s="29">
        <f t="shared" si="3"/>
        <v>538107.6</v>
      </c>
      <c r="I127" s="29">
        <f t="shared" si="4"/>
        <v>568779.7331999999</v>
      </c>
    </row>
    <row r="128" spans="1:9" ht="16.5" thickBot="1">
      <c r="A128" s="4" t="s">
        <v>100</v>
      </c>
      <c r="B128" s="24" t="s">
        <v>178</v>
      </c>
      <c r="C128" s="2" t="s">
        <v>16</v>
      </c>
      <c r="D128" s="2" t="s">
        <v>6</v>
      </c>
      <c r="E128" s="2" t="s">
        <v>101</v>
      </c>
      <c r="F128" s="7"/>
      <c r="G128" s="96">
        <f>G129</f>
        <v>2619570</v>
      </c>
      <c r="H128" s="29">
        <f t="shared" si="3"/>
        <v>2818657.3200000003</v>
      </c>
      <c r="I128" s="29">
        <f t="shared" si="4"/>
        <v>2979320.78724</v>
      </c>
    </row>
    <row r="129" spans="1:9" ht="16.5" thickBot="1">
      <c r="A129" s="4" t="s">
        <v>32</v>
      </c>
      <c r="B129" s="24" t="s">
        <v>178</v>
      </c>
      <c r="C129" s="2" t="s">
        <v>16</v>
      </c>
      <c r="D129" s="2" t="s">
        <v>6</v>
      </c>
      <c r="E129" s="2" t="s">
        <v>102</v>
      </c>
      <c r="F129" s="7"/>
      <c r="G129" s="96">
        <f>G130</f>
        <v>2619570</v>
      </c>
      <c r="H129" s="29">
        <f t="shared" si="3"/>
        <v>2818657.3200000003</v>
      </c>
      <c r="I129" s="29">
        <f t="shared" si="4"/>
        <v>2979320.78724</v>
      </c>
    </row>
    <row r="130" spans="1:9" ht="16.5" thickBot="1">
      <c r="A130" s="4" t="s">
        <v>79</v>
      </c>
      <c r="B130" s="24" t="s">
        <v>178</v>
      </c>
      <c r="C130" s="2" t="s">
        <v>16</v>
      </c>
      <c r="D130" s="2" t="s">
        <v>6</v>
      </c>
      <c r="E130" s="2" t="s">
        <v>102</v>
      </c>
      <c r="F130" s="7" t="s">
        <v>80</v>
      </c>
      <c r="G130" s="96">
        <f>2569570+50000</f>
        <v>2619570</v>
      </c>
      <c r="H130" s="29">
        <f t="shared" si="3"/>
        <v>2818657.3200000003</v>
      </c>
      <c r="I130" s="29">
        <f t="shared" si="4"/>
        <v>2979320.78724</v>
      </c>
    </row>
    <row r="131" spans="1:9" ht="32.25" thickBot="1">
      <c r="A131" s="4" t="s">
        <v>146</v>
      </c>
      <c r="B131" s="24" t="s">
        <v>178</v>
      </c>
      <c r="C131" s="2" t="s">
        <v>16</v>
      </c>
      <c r="D131" s="2" t="s">
        <v>6</v>
      </c>
      <c r="E131" s="2" t="s">
        <v>147</v>
      </c>
      <c r="F131" s="7"/>
      <c r="G131" s="96">
        <f>G132</f>
        <v>380000</v>
      </c>
      <c r="H131" s="29">
        <f t="shared" si="3"/>
        <v>408880</v>
      </c>
      <c r="I131" s="29">
        <f t="shared" si="4"/>
        <v>432186.16</v>
      </c>
    </row>
    <row r="132" spans="1:9" ht="16.5" thickBot="1">
      <c r="A132" s="4" t="s">
        <v>32</v>
      </c>
      <c r="B132" s="24" t="s">
        <v>178</v>
      </c>
      <c r="C132" s="2" t="s">
        <v>16</v>
      </c>
      <c r="D132" s="2" t="s">
        <v>6</v>
      </c>
      <c r="E132" s="2" t="s">
        <v>148</v>
      </c>
      <c r="F132" s="7"/>
      <c r="G132" s="96">
        <f>G133</f>
        <v>380000</v>
      </c>
      <c r="H132" s="29">
        <f t="shared" si="3"/>
        <v>408880</v>
      </c>
      <c r="I132" s="29">
        <f t="shared" si="4"/>
        <v>432186.16</v>
      </c>
    </row>
    <row r="133" spans="1:9" ht="16.5" thickBot="1">
      <c r="A133" s="4" t="s">
        <v>79</v>
      </c>
      <c r="B133" s="24" t="s">
        <v>178</v>
      </c>
      <c r="C133" s="2" t="s">
        <v>16</v>
      </c>
      <c r="D133" s="2" t="s">
        <v>6</v>
      </c>
      <c r="E133" s="2" t="s">
        <v>148</v>
      </c>
      <c r="F133" s="7" t="s">
        <v>80</v>
      </c>
      <c r="G133" s="96">
        <v>380000</v>
      </c>
      <c r="H133" s="29">
        <f t="shared" si="3"/>
        <v>408880</v>
      </c>
      <c r="I133" s="29">
        <f t="shared" si="4"/>
        <v>432186.16</v>
      </c>
    </row>
    <row r="134" spans="1:9" ht="31.5">
      <c r="A134" s="69" t="s">
        <v>64</v>
      </c>
      <c r="B134" s="24" t="s">
        <v>155</v>
      </c>
      <c r="C134" s="70"/>
      <c r="D134" s="70"/>
      <c r="E134" s="70"/>
      <c r="F134" s="84"/>
      <c r="G134" s="29">
        <f>G135+G162</f>
        <v>151909102</v>
      </c>
      <c r="H134" s="29">
        <f t="shared" si="3"/>
        <v>163454193.752</v>
      </c>
      <c r="I134" s="29">
        <f t="shared" si="4"/>
        <v>172771082.795864</v>
      </c>
    </row>
    <row r="135" spans="1:9" ht="16.5" thickBot="1">
      <c r="A135" s="68" t="s">
        <v>17</v>
      </c>
      <c r="B135" s="67" t="s">
        <v>155</v>
      </c>
      <c r="C135" s="2" t="s">
        <v>18</v>
      </c>
      <c r="D135" s="2"/>
      <c r="E135" s="2"/>
      <c r="F135" s="7"/>
      <c r="G135" s="73">
        <f>G136+G140+G151+G155</f>
        <v>149558002</v>
      </c>
      <c r="H135" s="29">
        <f t="shared" si="3"/>
        <v>160924410.152</v>
      </c>
      <c r="I135" s="29">
        <f t="shared" si="4"/>
        <v>170097101.530664</v>
      </c>
    </row>
    <row r="136" spans="1:9" ht="16.5" thickBot="1">
      <c r="A136" s="4" t="s">
        <v>36</v>
      </c>
      <c r="B136" s="24" t="s">
        <v>155</v>
      </c>
      <c r="C136" s="2" t="s">
        <v>18</v>
      </c>
      <c r="D136" s="2" t="s">
        <v>6</v>
      </c>
      <c r="E136" s="2"/>
      <c r="F136" s="7"/>
      <c r="G136" s="73">
        <f>G137</f>
        <v>25245500</v>
      </c>
      <c r="H136" s="29">
        <f t="shared" si="3"/>
        <v>27164158</v>
      </c>
      <c r="I136" s="29">
        <f t="shared" si="4"/>
        <v>28712515.005999997</v>
      </c>
    </row>
    <row r="137" spans="1:9" ht="16.5" thickBot="1">
      <c r="A137" s="4" t="s">
        <v>37</v>
      </c>
      <c r="B137" s="24" t="s">
        <v>155</v>
      </c>
      <c r="C137" s="2" t="s">
        <v>18</v>
      </c>
      <c r="D137" s="2" t="s">
        <v>6</v>
      </c>
      <c r="E137" s="2">
        <v>4200000</v>
      </c>
      <c r="F137" s="7"/>
      <c r="G137" s="73">
        <f>G138</f>
        <v>25245500</v>
      </c>
      <c r="H137" s="29">
        <f t="shared" si="3"/>
        <v>27164158</v>
      </c>
      <c r="I137" s="29">
        <f t="shared" si="4"/>
        <v>28712515.005999997</v>
      </c>
    </row>
    <row r="138" spans="1:9" ht="16.5" thickBot="1">
      <c r="A138" s="4" t="s">
        <v>32</v>
      </c>
      <c r="B138" s="24" t="s">
        <v>155</v>
      </c>
      <c r="C138" s="2" t="s">
        <v>18</v>
      </c>
      <c r="D138" s="2" t="s">
        <v>6</v>
      </c>
      <c r="E138" s="2" t="s">
        <v>90</v>
      </c>
      <c r="F138" s="7"/>
      <c r="G138" s="73">
        <f>G139</f>
        <v>25245500</v>
      </c>
      <c r="H138" s="29">
        <f t="shared" si="3"/>
        <v>27164158</v>
      </c>
      <c r="I138" s="29">
        <f t="shared" si="4"/>
        <v>28712515.005999997</v>
      </c>
    </row>
    <row r="139" spans="1:9" ht="16.5" thickBot="1">
      <c r="A139" s="4" t="s">
        <v>79</v>
      </c>
      <c r="B139" s="24" t="s">
        <v>155</v>
      </c>
      <c r="C139" s="2" t="s">
        <v>18</v>
      </c>
      <c r="D139" s="2" t="s">
        <v>6</v>
      </c>
      <c r="E139" s="2" t="s">
        <v>90</v>
      </c>
      <c r="F139" s="7" t="s">
        <v>80</v>
      </c>
      <c r="G139" s="73">
        <f>20562100+4683400</f>
        <v>25245500</v>
      </c>
      <c r="H139" s="29">
        <f t="shared" si="3"/>
        <v>27164158</v>
      </c>
      <c r="I139" s="29">
        <f t="shared" si="4"/>
        <v>28712515.005999997</v>
      </c>
    </row>
    <row r="140" spans="1:9" ht="16.5" thickBot="1">
      <c r="A140" s="4" t="s">
        <v>38</v>
      </c>
      <c r="B140" s="24" t="s">
        <v>155</v>
      </c>
      <c r="C140" s="2" t="s">
        <v>18</v>
      </c>
      <c r="D140" s="2" t="s">
        <v>14</v>
      </c>
      <c r="E140" s="2"/>
      <c r="F140" s="7"/>
      <c r="G140" s="73">
        <f>G141+G148</f>
        <v>116126972</v>
      </c>
      <c r="H140" s="29">
        <f aca="true" t="shared" si="5" ref="H140:H203">G140*1.076</f>
        <v>124952621.87200001</v>
      </c>
      <c r="I140" s="29">
        <f aca="true" t="shared" si="6" ref="I140:I203">H140*1.057</f>
        <v>132074921.31870401</v>
      </c>
    </row>
    <row r="141" spans="1:9" ht="32.25" thickBot="1">
      <c r="A141" s="4" t="s">
        <v>39</v>
      </c>
      <c r="B141" s="24" t="s">
        <v>155</v>
      </c>
      <c r="C141" s="2" t="s">
        <v>18</v>
      </c>
      <c r="D141" s="2" t="s">
        <v>14</v>
      </c>
      <c r="E141" s="2">
        <v>4210000</v>
      </c>
      <c r="F141" s="7"/>
      <c r="G141" s="73">
        <f>G142</f>
        <v>109354772</v>
      </c>
      <c r="H141" s="29">
        <f t="shared" si="5"/>
        <v>117665734.672</v>
      </c>
      <c r="I141" s="29">
        <f t="shared" si="6"/>
        <v>124372681.548304</v>
      </c>
    </row>
    <row r="142" spans="1:9" ht="16.5" thickBot="1">
      <c r="A142" s="4" t="s">
        <v>32</v>
      </c>
      <c r="B142" s="24" t="s">
        <v>155</v>
      </c>
      <c r="C142" s="2" t="s">
        <v>18</v>
      </c>
      <c r="D142" s="2" t="s">
        <v>14</v>
      </c>
      <c r="E142" s="2" t="s">
        <v>91</v>
      </c>
      <c r="F142" s="7"/>
      <c r="G142" s="73">
        <f>G143</f>
        <v>109354772</v>
      </c>
      <c r="H142" s="29">
        <f t="shared" si="5"/>
        <v>117665734.672</v>
      </c>
      <c r="I142" s="29">
        <f t="shared" si="6"/>
        <v>124372681.548304</v>
      </c>
    </row>
    <row r="143" spans="1:9" ht="16.5" thickBot="1">
      <c r="A143" s="4" t="s">
        <v>79</v>
      </c>
      <c r="B143" s="24" t="s">
        <v>155</v>
      </c>
      <c r="C143" s="2" t="s">
        <v>18</v>
      </c>
      <c r="D143" s="2" t="s">
        <v>14</v>
      </c>
      <c r="E143" s="36" t="s">
        <v>91</v>
      </c>
      <c r="F143" s="54" t="s">
        <v>80</v>
      </c>
      <c r="G143" s="73">
        <f>105339100+4015672</f>
        <v>109354772</v>
      </c>
      <c r="H143" s="29">
        <f t="shared" si="5"/>
        <v>117665734.672</v>
      </c>
      <c r="I143" s="29">
        <f t="shared" si="6"/>
        <v>124372681.548304</v>
      </c>
    </row>
    <row r="144" spans="1:9" s="34" customFormat="1" ht="16.5" thickBot="1">
      <c r="A144" s="32" t="s">
        <v>184</v>
      </c>
      <c r="B144" s="24" t="s">
        <v>155</v>
      </c>
      <c r="C144" s="32"/>
      <c r="D144" s="35"/>
      <c r="E144" s="41"/>
      <c r="F144" s="33"/>
      <c r="G144" s="72">
        <v>80998400</v>
      </c>
      <c r="H144" s="29">
        <f t="shared" si="5"/>
        <v>87154278.4</v>
      </c>
      <c r="I144" s="29">
        <f t="shared" si="6"/>
        <v>92122072.2688</v>
      </c>
    </row>
    <row r="145" spans="1:9" s="34" customFormat="1" ht="16.5" thickBot="1">
      <c r="A145" s="1" t="s">
        <v>185</v>
      </c>
      <c r="B145" s="24" t="s">
        <v>155</v>
      </c>
      <c r="C145" s="32"/>
      <c r="D145" s="35"/>
      <c r="E145" s="41"/>
      <c r="F145" s="33"/>
      <c r="G145" s="43">
        <v>274400</v>
      </c>
      <c r="H145" s="29">
        <f t="shared" si="5"/>
        <v>295254.4</v>
      </c>
      <c r="I145" s="29">
        <f t="shared" si="6"/>
        <v>312083.9008</v>
      </c>
    </row>
    <row r="146" spans="1:9" s="34" customFormat="1" ht="15.75">
      <c r="A146" s="48" t="s">
        <v>201</v>
      </c>
      <c r="B146" s="24" t="s">
        <v>155</v>
      </c>
      <c r="C146" s="48"/>
      <c r="D146" s="49"/>
      <c r="E146" s="50"/>
      <c r="F146" s="85"/>
      <c r="G146" s="43">
        <v>631900</v>
      </c>
      <c r="H146" s="29">
        <f t="shared" si="5"/>
        <v>679924.4</v>
      </c>
      <c r="I146" s="29">
        <f t="shared" si="6"/>
        <v>718680.0908</v>
      </c>
    </row>
    <row r="147" spans="1:9" s="34" customFormat="1" ht="47.25">
      <c r="A147" s="51" t="s">
        <v>221</v>
      </c>
      <c r="B147" s="24" t="s">
        <v>155</v>
      </c>
      <c r="C147" s="51"/>
      <c r="D147" s="51"/>
      <c r="E147" s="41"/>
      <c r="F147" s="33"/>
      <c r="G147" s="72">
        <v>2882600</v>
      </c>
      <c r="H147" s="29">
        <f t="shared" si="5"/>
        <v>3101677.6</v>
      </c>
      <c r="I147" s="29">
        <f t="shared" si="6"/>
        <v>3278473.2232</v>
      </c>
    </row>
    <row r="148" spans="1:9" ht="16.5" thickBot="1">
      <c r="A148" s="4" t="s">
        <v>32</v>
      </c>
      <c r="B148" s="24" t="s">
        <v>155</v>
      </c>
      <c r="C148" s="2" t="s">
        <v>18</v>
      </c>
      <c r="D148" s="2" t="s">
        <v>14</v>
      </c>
      <c r="E148" s="2" t="s">
        <v>92</v>
      </c>
      <c r="F148" s="7"/>
      <c r="G148" s="73">
        <f>G149</f>
        <v>6772200</v>
      </c>
      <c r="H148" s="29">
        <f t="shared" si="5"/>
        <v>7286887.2</v>
      </c>
      <c r="I148" s="29">
        <f t="shared" si="6"/>
        <v>7702239.7704</v>
      </c>
    </row>
    <row r="149" spans="1:9" ht="16.5" thickBot="1">
      <c r="A149" s="4" t="s">
        <v>79</v>
      </c>
      <c r="B149" s="24" t="s">
        <v>155</v>
      </c>
      <c r="C149" s="2" t="s">
        <v>18</v>
      </c>
      <c r="D149" s="2" t="s">
        <v>14</v>
      </c>
      <c r="E149" s="2" t="s">
        <v>92</v>
      </c>
      <c r="F149" s="7" t="s">
        <v>80</v>
      </c>
      <c r="G149" s="73">
        <f>6334700+437500</f>
        <v>6772200</v>
      </c>
      <c r="H149" s="29">
        <f t="shared" si="5"/>
        <v>7286887.2</v>
      </c>
      <c r="I149" s="29">
        <f t="shared" si="6"/>
        <v>7702239.7704</v>
      </c>
    </row>
    <row r="150" spans="1:9" s="34" customFormat="1" ht="16.5" thickBot="1">
      <c r="A150" s="1" t="s">
        <v>185</v>
      </c>
      <c r="B150" s="24" t="s">
        <v>155</v>
      </c>
      <c r="C150" s="32"/>
      <c r="D150" s="35"/>
      <c r="E150" s="41"/>
      <c r="F150" s="33"/>
      <c r="G150" s="43">
        <v>500000</v>
      </c>
      <c r="H150" s="29">
        <f t="shared" si="5"/>
        <v>538000</v>
      </c>
      <c r="I150" s="29">
        <f t="shared" si="6"/>
        <v>568666</v>
      </c>
    </row>
    <row r="151" spans="1:9" ht="16.5" thickBot="1">
      <c r="A151" s="4" t="s">
        <v>19</v>
      </c>
      <c r="B151" s="24" t="s">
        <v>155</v>
      </c>
      <c r="C151" s="2" t="s">
        <v>18</v>
      </c>
      <c r="D151" s="2" t="s">
        <v>18</v>
      </c>
      <c r="E151" s="2"/>
      <c r="F151" s="7"/>
      <c r="G151" s="73">
        <f>G152</f>
        <v>1443100</v>
      </c>
      <c r="H151" s="29">
        <f t="shared" si="5"/>
        <v>1552775.6</v>
      </c>
      <c r="I151" s="29">
        <f t="shared" si="6"/>
        <v>1641283.8092</v>
      </c>
    </row>
    <row r="152" spans="1:9" ht="16.5" thickBot="1">
      <c r="A152" s="52" t="s">
        <v>222</v>
      </c>
      <c r="B152" s="24" t="s">
        <v>155</v>
      </c>
      <c r="C152" s="36" t="s">
        <v>18</v>
      </c>
      <c r="D152" s="54" t="s">
        <v>18</v>
      </c>
      <c r="E152" s="55">
        <v>4320000</v>
      </c>
      <c r="F152" s="7"/>
      <c r="G152" s="73">
        <f>G153</f>
        <v>1443100</v>
      </c>
      <c r="H152" s="29">
        <f t="shared" si="5"/>
        <v>1552775.6</v>
      </c>
      <c r="I152" s="29">
        <f t="shared" si="6"/>
        <v>1641283.8092</v>
      </c>
    </row>
    <row r="153" spans="1:9" ht="16.5" thickBot="1">
      <c r="A153" s="53" t="s">
        <v>223</v>
      </c>
      <c r="B153" s="24" t="s">
        <v>155</v>
      </c>
      <c r="C153" s="42" t="s">
        <v>18</v>
      </c>
      <c r="D153" s="42" t="s">
        <v>18</v>
      </c>
      <c r="E153" s="53">
        <v>4320200</v>
      </c>
      <c r="F153" s="7"/>
      <c r="G153" s="73">
        <f>G154</f>
        <v>1443100</v>
      </c>
      <c r="H153" s="29">
        <f t="shared" si="5"/>
        <v>1552775.6</v>
      </c>
      <c r="I153" s="29">
        <f t="shared" si="6"/>
        <v>1641283.8092</v>
      </c>
    </row>
    <row r="154" spans="1:9" ht="16.5" thickBot="1">
      <c r="A154" s="52" t="s">
        <v>209</v>
      </c>
      <c r="B154" s="24" t="s">
        <v>155</v>
      </c>
      <c r="C154" s="2" t="s">
        <v>18</v>
      </c>
      <c r="D154" s="2" t="s">
        <v>18</v>
      </c>
      <c r="E154" s="2" t="s">
        <v>224</v>
      </c>
      <c r="F154" s="7" t="s">
        <v>80</v>
      </c>
      <c r="G154" s="73">
        <v>1443100</v>
      </c>
      <c r="H154" s="29">
        <f t="shared" si="5"/>
        <v>1552775.6</v>
      </c>
      <c r="I154" s="29">
        <f t="shared" si="6"/>
        <v>1641283.8092</v>
      </c>
    </row>
    <row r="155" spans="1:9" ht="16.5" thickBot="1">
      <c r="A155" s="28" t="s">
        <v>40</v>
      </c>
      <c r="B155" s="24" t="s">
        <v>155</v>
      </c>
      <c r="C155" s="2" t="s">
        <v>18</v>
      </c>
      <c r="D155" s="2" t="s">
        <v>20</v>
      </c>
      <c r="E155" s="2"/>
      <c r="F155" s="7"/>
      <c r="G155" s="73">
        <f>G156+G159</f>
        <v>6742430</v>
      </c>
      <c r="H155" s="29">
        <f t="shared" si="5"/>
        <v>7254854.680000001</v>
      </c>
      <c r="I155" s="29">
        <f t="shared" si="6"/>
        <v>7668381.39676</v>
      </c>
    </row>
    <row r="156" spans="1:9" ht="48" thickBot="1">
      <c r="A156" s="4" t="s">
        <v>141</v>
      </c>
      <c r="B156" s="24" t="s">
        <v>155</v>
      </c>
      <c r="C156" s="2" t="s">
        <v>18</v>
      </c>
      <c r="D156" s="2" t="s">
        <v>20</v>
      </c>
      <c r="E156" s="2" t="s">
        <v>66</v>
      </c>
      <c r="F156" s="7"/>
      <c r="G156" s="73">
        <f>G157</f>
        <v>884400</v>
      </c>
      <c r="H156" s="29">
        <f t="shared" si="5"/>
        <v>951614.4</v>
      </c>
      <c r="I156" s="29">
        <f t="shared" si="6"/>
        <v>1005856.4208</v>
      </c>
    </row>
    <row r="157" spans="1:9" ht="16.5" thickBot="1">
      <c r="A157" s="4" t="s">
        <v>27</v>
      </c>
      <c r="B157" s="24" t="s">
        <v>155</v>
      </c>
      <c r="C157" s="2" t="s">
        <v>18</v>
      </c>
      <c r="D157" s="2" t="s">
        <v>20</v>
      </c>
      <c r="E157" s="2" t="s">
        <v>67</v>
      </c>
      <c r="F157" s="7"/>
      <c r="G157" s="43">
        <f>G158</f>
        <v>884400</v>
      </c>
      <c r="H157" s="29">
        <f t="shared" si="5"/>
        <v>951614.4</v>
      </c>
      <c r="I157" s="29">
        <f t="shared" si="6"/>
        <v>1005856.4208</v>
      </c>
    </row>
    <row r="158" spans="1:9" ht="16.5" thickBot="1">
      <c r="A158" s="4" t="s">
        <v>70</v>
      </c>
      <c r="B158" s="24" t="s">
        <v>155</v>
      </c>
      <c r="C158" s="2" t="s">
        <v>18</v>
      </c>
      <c r="D158" s="2" t="s">
        <v>20</v>
      </c>
      <c r="E158" s="2" t="s">
        <v>67</v>
      </c>
      <c r="F158" s="86" t="s">
        <v>69</v>
      </c>
      <c r="G158" s="43">
        <v>884400</v>
      </c>
      <c r="H158" s="29">
        <f t="shared" si="5"/>
        <v>951614.4</v>
      </c>
      <c r="I158" s="29">
        <f t="shared" si="6"/>
        <v>1005856.4208</v>
      </c>
    </row>
    <row r="159" spans="1:9" ht="63.75" thickBot="1">
      <c r="A159" s="4" t="s">
        <v>93</v>
      </c>
      <c r="B159" s="24" t="s">
        <v>155</v>
      </c>
      <c r="C159" s="2" t="s">
        <v>18</v>
      </c>
      <c r="D159" s="2" t="s">
        <v>20</v>
      </c>
      <c r="E159" s="2">
        <v>4520000</v>
      </c>
      <c r="F159" s="7"/>
      <c r="G159" s="73">
        <v>5858030</v>
      </c>
      <c r="H159" s="29">
        <f t="shared" si="5"/>
        <v>6303240.28</v>
      </c>
      <c r="I159" s="29">
        <f t="shared" si="6"/>
        <v>6662524.9759599995</v>
      </c>
    </row>
    <row r="160" spans="1:9" ht="16.5" thickBot="1">
      <c r="A160" s="4" t="s">
        <v>32</v>
      </c>
      <c r="B160" s="24" t="s">
        <v>155</v>
      </c>
      <c r="C160" s="2" t="s">
        <v>18</v>
      </c>
      <c r="D160" s="2" t="s">
        <v>20</v>
      </c>
      <c r="E160" s="2" t="s">
        <v>94</v>
      </c>
      <c r="F160" s="7"/>
      <c r="G160" s="73">
        <f>G161</f>
        <v>5858030</v>
      </c>
      <c r="H160" s="29">
        <f t="shared" si="5"/>
        <v>6303240.28</v>
      </c>
      <c r="I160" s="29">
        <f t="shared" si="6"/>
        <v>6662524.9759599995</v>
      </c>
    </row>
    <row r="161" spans="1:9" ht="16.5" thickBot="1">
      <c r="A161" s="4" t="s">
        <v>79</v>
      </c>
      <c r="B161" s="24" t="s">
        <v>155</v>
      </c>
      <c r="C161" s="2" t="s">
        <v>18</v>
      </c>
      <c r="D161" s="2" t="s">
        <v>20</v>
      </c>
      <c r="E161" s="2" t="s">
        <v>94</v>
      </c>
      <c r="F161" s="7" t="s">
        <v>80</v>
      </c>
      <c r="G161" s="73">
        <v>5858030</v>
      </c>
      <c r="H161" s="29">
        <f t="shared" si="5"/>
        <v>6303240.28</v>
      </c>
      <c r="I161" s="29">
        <f t="shared" si="6"/>
        <v>6662524.9759599995</v>
      </c>
    </row>
    <row r="162" spans="1:9" ht="16.5" thickBot="1">
      <c r="A162" s="4" t="s">
        <v>21</v>
      </c>
      <c r="B162" s="24" t="s">
        <v>155</v>
      </c>
      <c r="C162" s="2">
        <v>10</v>
      </c>
      <c r="D162" s="2"/>
      <c r="E162" s="2"/>
      <c r="F162" s="7"/>
      <c r="G162" s="73">
        <f>G163</f>
        <v>2351100</v>
      </c>
      <c r="H162" s="29">
        <f t="shared" si="5"/>
        <v>2529783.6</v>
      </c>
      <c r="I162" s="29">
        <f t="shared" si="6"/>
        <v>2673981.2652</v>
      </c>
    </row>
    <row r="163" spans="1:9" ht="16.5" thickBot="1">
      <c r="A163" s="4" t="s">
        <v>113</v>
      </c>
      <c r="B163" s="24" t="s">
        <v>155</v>
      </c>
      <c r="C163" s="2" t="s">
        <v>60</v>
      </c>
      <c r="D163" s="2" t="s">
        <v>7</v>
      </c>
      <c r="E163" s="2"/>
      <c r="F163" s="7"/>
      <c r="G163" s="73">
        <f>G164+G167</f>
        <v>2351100</v>
      </c>
      <c r="H163" s="29">
        <f t="shared" si="5"/>
        <v>2529783.6</v>
      </c>
      <c r="I163" s="29">
        <f t="shared" si="6"/>
        <v>2673981.2652</v>
      </c>
    </row>
    <row r="164" spans="1:9" ht="16.5" thickBot="1">
      <c r="A164" s="4" t="s">
        <v>114</v>
      </c>
      <c r="B164" s="24" t="s">
        <v>155</v>
      </c>
      <c r="C164" s="2" t="s">
        <v>60</v>
      </c>
      <c r="D164" s="2" t="s">
        <v>7</v>
      </c>
      <c r="E164" s="2" t="s">
        <v>115</v>
      </c>
      <c r="F164" s="7"/>
      <c r="G164" s="73">
        <f>G165</f>
        <v>285700</v>
      </c>
      <c r="H164" s="29">
        <f t="shared" si="5"/>
        <v>307413.2</v>
      </c>
      <c r="I164" s="29">
        <f t="shared" si="6"/>
        <v>324935.7524</v>
      </c>
    </row>
    <row r="165" spans="1:9" ht="32.25" thickBot="1">
      <c r="A165" s="4" t="s">
        <v>139</v>
      </c>
      <c r="B165" s="24" t="s">
        <v>155</v>
      </c>
      <c r="C165" s="2" t="s">
        <v>60</v>
      </c>
      <c r="D165" s="2" t="s">
        <v>7</v>
      </c>
      <c r="E165" s="2" t="s">
        <v>116</v>
      </c>
      <c r="F165" s="7"/>
      <c r="G165" s="73">
        <v>285700</v>
      </c>
      <c r="H165" s="29">
        <f t="shared" si="5"/>
        <v>307413.2</v>
      </c>
      <c r="I165" s="29">
        <f t="shared" si="6"/>
        <v>324935.7524</v>
      </c>
    </row>
    <row r="166" spans="1:9" ht="16.5" thickBot="1">
      <c r="A166" s="4" t="s">
        <v>138</v>
      </c>
      <c r="B166" s="24" t="s">
        <v>155</v>
      </c>
      <c r="C166" s="2" t="s">
        <v>60</v>
      </c>
      <c r="D166" s="2" t="s">
        <v>7</v>
      </c>
      <c r="E166" s="2" t="s">
        <v>116</v>
      </c>
      <c r="F166" s="7" t="s">
        <v>47</v>
      </c>
      <c r="G166" s="73">
        <v>285700</v>
      </c>
      <c r="H166" s="29">
        <f t="shared" si="5"/>
        <v>307413.2</v>
      </c>
      <c r="I166" s="29">
        <f t="shared" si="6"/>
        <v>324935.7524</v>
      </c>
    </row>
    <row r="167" spans="1:9" ht="16.5" thickBot="1">
      <c r="A167" s="4" t="s">
        <v>53</v>
      </c>
      <c r="B167" s="24" t="s">
        <v>155</v>
      </c>
      <c r="C167" s="2" t="s">
        <v>60</v>
      </c>
      <c r="D167" s="2" t="s">
        <v>7</v>
      </c>
      <c r="E167" s="2" t="s">
        <v>54</v>
      </c>
      <c r="F167" s="7"/>
      <c r="G167" s="73">
        <f>G168</f>
        <v>2065400</v>
      </c>
      <c r="H167" s="29">
        <f t="shared" si="5"/>
        <v>2222370.4</v>
      </c>
      <c r="I167" s="29">
        <f t="shared" si="6"/>
        <v>2349045.5127999997</v>
      </c>
    </row>
    <row r="168" spans="1:9" ht="63.75" thickBot="1">
      <c r="A168" s="32" t="s">
        <v>208</v>
      </c>
      <c r="B168" s="24" t="s">
        <v>155</v>
      </c>
      <c r="C168" s="2" t="s">
        <v>60</v>
      </c>
      <c r="D168" s="2" t="s">
        <v>7</v>
      </c>
      <c r="E168" s="2" t="s">
        <v>207</v>
      </c>
      <c r="F168" s="7" t="s">
        <v>47</v>
      </c>
      <c r="G168" s="73">
        <v>2065400</v>
      </c>
      <c r="H168" s="29">
        <f t="shared" si="5"/>
        <v>2222370.4</v>
      </c>
      <c r="I168" s="29">
        <f t="shared" si="6"/>
        <v>2349045.5127999997</v>
      </c>
    </row>
    <row r="169" spans="1:9" ht="16.5" thickBot="1">
      <c r="A169" s="4" t="s">
        <v>138</v>
      </c>
      <c r="B169" s="24" t="s">
        <v>155</v>
      </c>
      <c r="C169" s="2" t="s">
        <v>60</v>
      </c>
      <c r="D169" s="2" t="s">
        <v>7</v>
      </c>
      <c r="E169" s="2" t="s">
        <v>207</v>
      </c>
      <c r="F169" s="7" t="s">
        <v>47</v>
      </c>
      <c r="G169" s="73">
        <v>2065400</v>
      </c>
      <c r="H169" s="29">
        <f t="shared" si="5"/>
        <v>2222370.4</v>
      </c>
      <c r="I169" s="29">
        <f t="shared" si="6"/>
        <v>2349045.5127999997</v>
      </c>
    </row>
    <row r="170" spans="1:9" ht="32.25" thickBot="1">
      <c r="A170" s="12" t="s">
        <v>58</v>
      </c>
      <c r="B170" s="24" t="s">
        <v>154</v>
      </c>
      <c r="C170" s="16"/>
      <c r="D170" s="16"/>
      <c r="E170" s="17"/>
      <c r="F170" s="81"/>
      <c r="G170" s="29">
        <f>G171+G186+G193+G198+G205+G211+G217+G221</f>
        <v>33637800</v>
      </c>
      <c r="H170" s="29">
        <f t="shared" si="5"/>
        <v>36194272.800000004</v>
      </c>
      <c r="I170" s="29">
        <f t="shared" si="6"/>
        <v>38257346.3496</v>
      </c>
    </row>
    <row r="171" spans="1:9" ht="16.5" thickBot="1">
      <c r="A171" s="4" t="s">
        <v>25</v>
      </c>
      <c r="B171" s="24" t="s">
        <v>154</v>
      </c>
      <c r="C171" s="2" t="s">
        <v>6</v>
      </c>
      <c r="D171" s="2"/>
      <c r="E171" s="2"/>
      <c r="F171" s="7"/>
      <c r="G171" s="73">
        <f>G172+G177+G182</f>
        <v>2974200</v>
      </c>
      <c r="H171" s="29">
        <f t="shared" si="5"/>
        <v>3200239.2</v>
      </c>
      <c r="I171" s="29">
        <f t="shared" si="6"/>
        <v>3382652.8344</v>
      </c>
    </row>
    <row r="172" spans="1:9" s="34" customFormat="1" ht="15.75">
      <c r="A172" s="51" t="s">
        <v>238</v>
      </c>
      <c r="B172" s="24" t="s">
        <v>154</v>
      </c>
      <c r="C172" s="42" t="s">
        <v>6</v>
      </c>
      <c r="D172" s="42" t="s">
        <v>7</v>
      </c>
      <c r="E172" s="60">
        <v>5200000</v>
      </c>
      <c r="F172" s="33"/>
      <c r="G172" s="44">
        <f>G173</f>
        <v>2200</v>
      </c>
      <c r="H172" s="29">
        <f t="shared" si="5"/>
        <v>2367.2000000000003</v>
      </c>
      <c r="I172" s="29">
        <f t="shared" si="6"/>
        <v>2502.1304</v>
      </c>
    </row>
    <row r="173" spans="1:9" s="34" customFormat="1" ht="15.75">
      <c r="A173" s="64" t="s">
        <v>173</v>
      </c>
      <c r="B173" s="24" t="s">
        <v>154</v>
      </c>
      <c r="C173" s="62" t="s">
        <v>6</v>
      </c>
      <c r="D173" s="63" t="s">
        <v>7</v>
      </c>
      <c r="E173" s="65">
        <v>5210000</v>
      </c>
      <c r="F173" s="87"/>
      <c r="G173" s="44">
        <f>G174</f>
        <v>2200</v>
      </c>
      <c r="H173" s="29">
        <f t="shared" si="5"/>
        <v>2367.2000000000003</v>
      </c>
      <c r="I173" s="29">
        <f t="shared" si="6"/>
        <v>2502.1304</v>
      </c>
    </row>
    <row r="174" spans="1:9" s="34" customFormat="1" ht="78.75">
      <c r="A174" s="51" t="s">
        <v>241</v>
      </c>
      <c r="B174" s="24" t="s">
        <v>154</v>
      </c>
      <c r="C174" s="42" t="s">
        <v>6</v>
      </c>
      <c r="D174" s="42" t="s">
        <v>7</v>
      </c>
      <c r="E174" s="60">
        <v>5210200</v>
      </c>
      <c r="F174" s="33"/>
      <c r="G174" s="44">
        <f>G175</f>
        <v>2200</v>
      </c>
      <c r="H174" s="29">
        <f t="shared" si="5"/>
        <v>2367.2000000000003</v>
      </c>
      <c r="I174" s="29">
        <f t="shared" si="6"/>
        <v>2502.1304</v>
      </c>
    </row>
    <row r="175" spans="1:9" s="34" customFormat="1" ht="79.5" thickBot="1">
      <c r="A175" s="32" t="s">
        <v>242</v>
      </c>
      <c r="B175" s="24" t="s">
        <v>154</v>
      </c>
      <c r="C175" s="57" t="s">
        <v>6</v>
      </c>
      <c r="D175" s="59" t="s">
        <v>7</v>
      </c>
      <c r="E175" s="59" t="s">
        <v>211</v>
      </c>
      <c r="F175" s="88"/>
      <c r="G175" s="98">
        <v>2200</v>
      </c>
      <c r="H175" s="29">
        <f t="shared" si="5"/>
        <v>2367.2000000000003</v>
      </c>
      <c r="I175" s="29">
        <f t="shared" si="6"/>
        <v>2502.1304</v>
      </c>
    </row>
    <row r="176" spans="1:9" ht="16.5" thickBot="1">
      <c r="A176" s="4" t="s">
        <v>30</v>
      </c>
      <c r="B176" s="24" t="s">
        <v>154</v>
      </c>
      <c r="C176" s="2" t="s">
        <v>6</v>
      </c>
      <c r="D176" s="2" t="s">
        <v>7</v>
      </c>
      <c r="E176" s="42" t="s">
        <v>211</v>
      </c>
      <c r="F176" s="7" t="s">
        <v>134</v>
      </c>
      <c r="G176" s="98">
        <v>2200</v>
      </c>
      <c r="H176" s="29">
        <f t="shared" si="5"/>
        <v>2367.2000000000003</v>
      </c>
      <c r="I176" s="29">
        <f t="shared" si="6"/>
        <v>2502.1304</v>
      </c>
    </row>
    <row r="177" spans="1:9" ht="37.5" customHeight="1" thickBot="1">
      <c r="A177" s="4" t="s">
        <v>71</v>
      </c>
      <c r="B177" s="24" t="s">
        <v>154</v>
      </c>
      <c r="C177" s="2" t="s">
        <v>6</v>
      </c>
      <c r="D177" s="2" t="s">
        <v>9</v>
      </c>
      <c r="E177" s="2"/>
      <c r="F177" s="57"/>
      <c r="G177" s="44">
        <f>G178</f>
        <v>2672000</v>
      </c>
      <c r="H177" s="29">
        <f t="shared" si="5"/>
        <v>2875072</v>
      </c>
      <c r="I177" s="29">
        <f t="shared" si="6"/>
        <v>3038951.104</v>
      </c>
    </row>
    <row r="178" spans="1:9" ht="48" thickBot="1">
      <c r="A178" s="4" t="s">
        <v>141</v>
      </c>
      <c r="B178" s="24" t="s">
        <v>154</v>
      </c>
      <c r="C178" s="2" t="s">
        <v>6</v>
      </c>
      <c r="D178" s="2" t="s">
        <v>9</v>
      </c>
      <c r="E178" s="2" t="s">
        <v>66</v>
      </c>
      <c r="F178" s="86"/>
      <c r="G178" s="44">
        <f>G179</f>
        <v>2672000</v>
      </c>
      <c r="H178" s="29">
        <f t="shared" si="5"/>
        <v>2875072</v>
      </c>
      <c r="I178" s="29">
        <f t="shared" si="6"/>
        <v>3038951.104</v>
      </c>
    </row>
    <row r="179" spans="1:9" ht="16.5" thickBot="1">
      <c r="A179" s="4" t="s">
        <v>27</v>
      </c>
      <c r="B179" s="24" t="s">
        <v>154</v>
      </c>
      <c r="C179" s="2" t="s">
        <v>6</v>
      </c>
      <c r="D179" s="2" t="s">
        <v>9</v>
      </c>
      <c r="E179" s="2" t="s">
        <v>67</v>
      </c>
      <c r="F179" s="86"/>
      <c r="G179" s="44">
        <f>G180</f>
        <v>2672000</v>
      </c>
      <c r="H179" s="29">
        <f t="shared" si="5"/>
        <v>2875072</v>
      </c>
      <c r="I179" s="29">
        <f t="shared" si="6"/>
        <v>3038951.104</v>
      </c>
    </row>
    <row r="180" spans="1:9" ht="16.5" thickBot="1">
      <c r="A180" s="4" t="s">
        <v>70</v>
      </c>
      <c r="B180" s="24" t="s">
        <v>154</v>
      </c>
      <c r="C180" s="2" t="s">
        <v>6</v>
      </c>
      <c r="D180" s="2" t="s">
        <v>9</v>
      </c>
      <c r="E180" s="36" t="s">
        <v>67</v>
      </c>
      <c r="F180" s="54" t="s">
        <v>69</v>
      </c>
      <c r="G180" s="44">
        <f>G181</f>
        <v>2672000</v>
      </c>
      <c r="H180" s="29">
        <f t="shared" si="5"/>
        <v>2875072</v>
      </c>
      <c r="I180" s="29">
        <f t="shared" si="6"/>
        <v>3038951.104</v>
      </c>
    </row>
    <row r="181" spans="1:9" s="34" customFormat="1" ht="48" thickBot="1">
      <c r="A181" s="3" t="s">
        <v>183</v>
      </c>
      <c r="B181" s="24" t="s">
        <v>154</v>
      </c>
      <c r="C181" s="32"/>
      <c r="D181" s="35"/>
      <c r="E181" s="41"/>
      <c r="F181" s="33"/>
      <c r="G181" s="45">
        <v>2672000</v>
      </c>
      <c r="H181" s="29">
        <f t="shared" si="5"/>
        <v>2875072</v>
      </c>
      <c r="I181" s="29">
        <f t="shared" si="6"/>
        <v>3038951.104</v>
      </c>
    </row>
    <row r="182" spans="1:9" ht="16.5" thickBot="1">
      <c r="A182" s="4" t="s">
        <v>10</v>
      </c>
      <c r="B182" s="24" t="s">
        <v>154</v>
      </c>
      <c r="C182" s="2" t="s">
        <v>6</v>
      </c>
      <c r="D182" s="2" t="s">
        <v>24</v>
      </c>
      <c r="E182" s="2"/>
      <c r="F182" s="7"/>
      <c r="G182" s="73">
        <f>G183</f>
        <v>300000</v>
      </c>
      <c r="H182" s="29">
        <f t="shared" si="5"/>
        <v>322800</v>
      </c>
      <c r="I182" s="29">
        <f t="shared" si="6"/>
        <v>341199.6</v>
      </c>
    </row>
    <row r="183" spans="1:9" ht="16.5" thickBot="1">
      <c r="A183" s="4" t="s">
        <v>10</v>
      </c>
      <c r="B183" s="24" t="s">
        <v>154</v>
      </c>
      <c r="C183" s="2" t="s">
        <v>6</v>
      </c>
      <c r="D183" s="2" t="s">
        <v>24</v>
      </c>
      <c r="E183" s="2" t="s">
        <v>46</v>
      </c>
      <c r="F183" s="7"/>
      <c r="G183" s="73">
        <f>G184</f>
        <v>300000</v>
      </c>
      <c r="H183" s="29">
        <f t="shared" si="5"/>
        <v>322800</v>
      </c>
      <c r="I183" s="29">
        <f t="shared" si="6"/>
        <v>341199.6</v>
      </c>
    </row>
    <row r="184" spans="1:9" ht="16.5" thickBot="1">
      <c r="A184" s="4" t="s">
        <v>73</v>
      </c>
      <c r="B184" s="24" t="s">
        <v>154</v>
      </c>
      <c r="C184" s="2" t="s">
        <v>6</v>
      </c>
      <c r="D184" s="2" t="s">
        <v>24</v>
      </c>
      <c r="E184" s="2" t="s">
        <v>142</v>
      </c>
      <c r="F184" s="7"/>
      <c r="G184" s="73">
        <f>G185</f>
        <v>300000</v>
      </c>
      <c r="H184" s="29">
        <f t="shared" si="5"/>
        <v>322800</v>
      </c>
      <c r="I184" s="29">
        <f t="shared" si="6"/>
        <v>341199.6</v>
      </c>
    </row>
    <row r="185" spans="1:9" ht="16.5" thickBot="1">
      <c r="A185" s="4" t="s">
        <v>74</v>
      </c>
      <c r="B185" s="24" t="s">
        <v>154</v>
      </c>
      <c r="C185" s="2" t="s">
        <v>6</v>
      </c>
      <c r="D185" s="2" t="s">
        <v>24</v>
      </c>
      <c r="E185" s="2" t="s">
        <v>142</v>
      </c>
      <c r="F185" s="7" t="s">
        <v>75</v>
      </c>
      <c r="G185" s="73">
        <v>300000</v>
      </c>
      <c r="H185" s="29">
        <f t="shared" si="5"/>
        <v>322800</v>
      </c>
      <c r="I185" s="29">
        <f t="shared" si="6"/>
        <v>341199.6</v>
      </c>
    </row>
    <row r="186" spans="1:9" ht="16.5" thickBot="1">
      <c r="A186" s="4" t="s">
        <v>236</v>
      </c>
      <c r="B186" s="24" t="s">
        <v>154</v>
      </c>
      <c r="C186" s="2" t="s">
        <v>14</v>
      </c>
      <c r="D186" s="2"/>
      <c r="E186" s="2"/>
      <c r="F186" s="7"/>
      <c r="G186" s="73">
        <f>G187</f>
        <v>1032200</v>
      </c>
      <c r="H186" s="29">
        <f t="shared" si="5"/>
        <v>1110647.2</v>
      </c>
      <c r="I186" s="29">
        <f t="shared" si="6"/>
        <v>1173954.0903999999</v>
      </c>
    </row>
    <row r="187" spans="1:9" ht="16.5" thickBot="1">
      <c r="A187" s="4" t="s">
        <v>237</v>
      </c>
      <c r="B187" s="24" t="s">
        <v>154</v>
      </c>
      <c r="C187" s="2" t="s">
        <v>14</v>
      </c>
      <c r="D187" s="2" t="s">
        <v>13</v>
      </c>
      <c r="E187" s="2"/>
      <c r="F187" s="7"/>
      <c r="G187" s="73">
        <f>G188</f>
        <v>1032200</v>
      </c>
      <c r="H187" s="29">
        <f t="shared" si="5"/>
        <v>1110647.2</v>
      </c>
      <c r="I187" s="29">
        <f t="shared" si="6"/>
        <v>1173954.0903999999</v>
      </c>
    </row>
    <row r="188" spans="1:9" ht="32.25" thickBot="1">
      <c r="A188" s="4" t="s">
        <v>131</v>
      </c>
      <c r="B188" s="24" t="s">
        <v>154</v>
      </c>
      <c r="C188" s="2" t="s">
        <v>14</v>
      </c>
      <c r="D188" s="2" t="s">
        <v>13</v>
      </c>
      <c r="E188" s="2"/>
      <c r="F188" s="7"/>
      <c r="G188" s="73">
        <f>G189</f>
        <v>1032200</v>
      </c>
      <c r="H188" s="29">
        <f t="shared" si="5"/>
        <v>1110647.2</v>
      </c>
      <c r="I188" s="29">
        <f t="shared" si="6"/>
        <v>1173954.0903999999</v>
      </c>
    </row>
    <row r="189" spans="1:9" ht="16.5" thickBot="1">
      <c r="A189" s="4" t="s">
        <v>26</v>
      </c>
      <c r="B189" s="24" t="s">
        <v>154</v>
      </c>
      <c r="C189" s="2" t="s">
        <v>14</v>
      </c>
      <c r="D189" s="2" t="s">
        <v>13</v>
      </c>
      <c r="E189" s="2" t="s">
        <v>45</v>
      </c>
      <c r="F189" s="7"/>
      <c r="G189" s="73">
        <f>G190</f>
        <v>1032200</v>
      </c>
      <c r="H189" s="29">
        <f t="shared" si="5"/>
        <v>1110647.2</v>
      </c>
      <c r="I189" s="29">
        <f t="shared" si="6"/>
        <v>1173954.0903999999</v>
      </c>
    </row>
    <row r="190" spans="1:9" ht="32.25" thickBot="1">
      <c r="A190" s="4" t="s">
        <v>132</v>
      </c>
      <c r="B190" s="24" t="s">
        <v>154</v>
      </c>
      <c r="C190" s="2" t="s">
        <v>14</v>
      </c>
      <c r="D190" s="2" t="s">
        <v>13</v>
      </c>
      <c r="E190" s="2" t="s">
        <v>133</v>
      </c>
      <c r="F190" s="7"/>
      <c r="G190" s="73">
        <f>G191</f>
        <v>1032200</v>
      </c>
      <c r="H190" s="29">
        <f t="shared" si="5"/>
        <v>1110647.2</v>
      </c>
      <c r="I190" s="29">
        <f t="shared" si="6"/>
        <v>1173954.0903999999</v>
      </c>
    </row>
    <row r="191" spans="1:9" ht="16.5" thickBot="1">
      <c r="A191" s="4" t="s">
        <v>30</v>
      </c>
      <c r="B191" s="24" t="s">
        <v>154</v>
      </c>
      <c r="C191" s="2" t="s">
        <v>14</v>
      </c>
      <c r="D191" s="2" t="s">
        <v>13</v>
      </c>
      <c r="E191" s="2" t="s">
        <v>133</v>
      </c>
      <c r="F191" s="7" t="s">
        <v>134</v>
      </c>
      <c r="G191" s="73">
        <v>1032200</v>
      </c>
      <c r="H191" s="29">
        <f t="shared" si="5"/>
        <v>1110647.2</v>
      </c>
      <c r="I191" s="29">
        <f t="shared" si="6"/>
        <v>1173954.0903999999</v>
      </c>
    </row>
    <row r="192" spans="1:9" ht="15.75" customHeight="1" thickBot="1">
      <c r="A192" s="4" t="s">
        <v>15</v>
      </c>
      <c r="B192" s="24" t="s">
        <v>154</v>
      </c>
      <c r="C192" s="42" t="s">
        <v>7</v>
      </c>
      <c r="D192" s="2"/>
      <c r="E192" s="2"/>
      <c r="F192" s="89"/>
      <c r="G192" s="73">
        <f>G193</f>
        <v>2380900</v>
      </c>
      <c r="H192" s="29">
        <f t="shared" si="5"/>
        <v>2561848.4000000004</v>
      </c>
      <c r="I192" s="29">
        <f t="shared" si="6"/>
        <v>2707873.7588000004</v>
      </c>
    </row>
    <row r="193" spans="1:9" ht="15.75">
      <c r="A193" s="27" t="s">
        <v>225</v>
      </c>
      <c r="B193" s="24" t="s">
        <v>154</v>
      </c>
      <c r="C193" s="36" t="s">
        <v>7</v>
      </c>
      <c r="D193" s="36" t="s">
        <v>20</v>
      </c>
      <c r="E193" s="36"/>
      <c r="F193" s="54"/>
      <c r="G193" s="73">
        <f>G194</f>
        <v>2380900</v>
      </c>
      <c r="H193" s="29">
        <f t="shared" si="5"/>
        <v>2561848.4000000004</v>
      </c>
      <c r="I193" s="29">
        <f t="shared" si="6"/>
        <v>2707873.7588000004</v>
      </c>
    </row>
    <row r="194" spans="1:9" s="34" customFormat="1" ht="15.75">
      <c r="A194" s="51" t="s">
        <v>238</v>
      </c>
      <c r="B194" s="24" t="s">
        <v>154</v>
      </c>
      <c r="C194" s="42" t="s">
        <v>7</v>
      </c>
      <c r="D194" s="42" t="s">
        <v>20</v>
      </c>
      <c r="E194" s="60">
        <v>5200000</v>
      </c>
      <c r="F194" s="33"/>
      <c r="G194" s="73">
        <v>2380900</v>
      </c>
      <c r="H194" s="29">
        <f t="shared" si="5"/>
        <v>2561848.4000000004</v>
      </c>
      <c r="I194" s="29">
        <f t="shared" si="6"/>
        <v>2707873.7588000004</v>
      </c>
    </row>
    <row r="195" spans="1:9" s="34" customFormat="1" ht="15.75">
      <c r="A195" s="51" t="s">
        <v>173</v>
      </c>
      <c r="B195" s="24" t="s">
        <v>154</v>
      </c>
      <c r="C195" s="42" t="s">
        <v>7</v>
      </c>
      <c r="D195" s="42" t="s">
        <v>20</v>
      </c>
      <c r="E195" s="60">
        <v>5210000</v>
      </c>
      <c r="F195" s="33"/>
      <c r="G195" s="73">
        <v>2380900</v>
      </c>
      <c r="H195" s="29">
        <f t="shared" si="5"/>
        <v>2561848.4000000004</v>
      </c>
      <c r="I195" s="29">
        <f t="shared" si="6"/>
        <v>2707873.7588000004</v>
      </c>
    </row>
    <row r="196" spans="1:9" ht="79.5" thickBot="1">
      <c r="A196" s="4" t="s">
        <v>243</v>
      </c>
      <c r="B196" s="24" t="s">
        <v>154</v>
      </c>
      <c r="C196" s="2" t="s">
        <v>7</v>
      </c>
      <c r="D196" s="2" t="s">
        <v>20</v>
      </c>
      <c r="E196" s="2" t="s">
        <v>171</v>
      </c>
      <c r="F196" s="7"/>
      <c r="G196" s="73">
        <v>2380900</v>
      </c>
      <c r="H196" s="29">
        <f t="shared" si="5"/>
        <v>2561848.4000000004</v>
      </c>
      <c r="I196" s="29">
        <f t="shared" si="6"/>
        <v>2707873.7588000004</v>
      </c>
    </row>
    <row r="197" spans="1:9" ht="16.5" thickBot="1">
      <c r="A197" s="4" t="s">
        <v>129</v>
      </c>
      <c r="B197" s="24" t="s">
        <v>154</v>
      </c>
      <c r="C197" s="2" t="s">
        <v>7</v>
      </c>
      <c r="D197" s="2" t="s">
        <v>20</v>
      </c>
      <c r="E197" s="2" t="s">
        <v>171</v>
      </c>
      <c r="F197" s="7" t="s">
        <v>130</v>
      </c>
      <c r="G197" s="73">
        <v>2380900</v>
      </c>
      <c r="H197" s="29">
        <f t="shared" si="5"/>
        <v>2561848.4000000004</v>
      </c>
      <c r="I197" s="29">
        <f t="shared" si="6"/>
        <v>2707873.7588000004</v>
      </c>
    </row>
    <row r="198" spans="1:9" ht="16.5" thickBot="1">
      <c r="A198" s="4" t="s">
        <v>34</v>
      </c>
      <c r="B198" s="24" t="s">
        <v>154</v>
      </c>
      <c r="C198" s="2" t="s">
        <v>8</v>
      </c>
      <c r="D198" s="2"/>
      <c r="E198" s="2"/>
      <c r="F198" s="7"/>
      <c r="G198" s="73">
        <f>G199</f>
        <v>2834800</v>
      </c>
      <c r="H198" s="29">
        <f t="shared" si="5"/>
        <v>3050244.8000000003</v>
      </c>
      <c r="I198" s="29">
        <f t="shared" si="6"/>
        <v>3224108.7536</v>
      </c>
    </row>
    <row r="199" spans="1:9" ht="16.5" thickBot="1">
      <c r="A199" s="4" t="s">
        <v>215</v>
      </c>
      <c r="B199" s="24" t="s">
        <v>154</v>
      </c>
      <c r="C199" s="2" t="s">
        <v>8</v>
      </c>
      <c r="D199" s="2" t="s">
        <v>6</v>
      </c>
      <c r="E199" s="2"/>
      <c r="F199" s="7"/>
      <c r="G199" s="96">
        <f>G200</f>
        <v>2834800</v>
      </c>
      <c r="H199" s="29">
        <f t="shared" si="5"/>
        <v>3050244.8000000003</v>
      </c>
      <c r="I199" s="29">
        <f t="shared" si="6"/>
        <v>3224108.7536</v>
      </c>
    </row>
    <row r="200" spans="1:9" s="34" customFormat="1" ht="15.75">
      <c r="A200" s="51" t="s">
        <v>238</v>
      </c>
      <c r="B200" s="24" t="s">
        <v>154</v>
      </c>
      <c r="C200" s="42" t="s">
        <v>8</v>
      </c>
      <c r="D200" s="42" t="s">
        <v>6</v>
      </c>
      <c r="E200" s="60">
        <v>5200000</v>
      </c>
      <c r="F200" s="33"/>
      <c r="G200" s="73">
        <f>G201</f>
        <v>2834800</v>
      </c>
      <c r="H200" s="29">
        <f t="shared" si="5"/>
        <v>3050244.8000000003</v>
      </c>
      <c r="I200" s="29">
        <f t="shared" si="6"/>
        <v>3224108.7536</v>
      </c>
    </row>
    <row r="201" spans="1:9" s="34" customFormat="1" ht="15.75">
      <c r="A201" s="51" t="s">
        <v>173</v>
      </c>
      <c r="B201" s="24" t="s">
        <v>154</v>
      </c>
      <c r="C201" s="42" t="s">
        <v>8</v>
      </c>
      <c r="D201" s="42" t="s">
        <v>6</v>
      </c>
      <c r="E201" s="60">
        <v>5210000</v>
      </c>
      <c r="F201" s="33"/>
      <c r="G201" s="73">
        <f>G202</f>
        <v>2834800</v>
      </c>
      <c r="H201" s="29">
        <f t="shared" si="5"/>
        <v>3050244.8000000003</v>
      </c>
      <c r="I201" s="29">
        <f t="shared" si="6"/>
        <v>3224108.7536</v>
      </c>
    </row>
    <row r="202" spans="1:9" ht="48" thickBot="1">
      <c r="A202" s="27" t="s">
        <v>176</v>
      </c>
      <c r="B202" s="24" t="s">
        <v>154</v>
      </c>
      <c r="C202" s="36" t="s">
        <v>8</v>
      </c>
      <c r="D202" s="36" t="s">
        <v>6</v>
      </c>
      <c r="E202" s="36" t="s">
        <v>174</v>
      </c>
      <c r="F202" s="7"/>
      <c r="G202" s="73">
        <f>G203</f>
        <v>2834800</v>
      </c>
      <c r="H202" s="29">
        <f t="shared" si="5"/>
        <v>3050244.8000000003</v>
      </c>
      <c r="I202" s="29">
        <f t="shared" si="6"/>
        <v>3224108.7536</v>
      </c>
    </row>
    <row r="203" spans="1:9" ht="79.5" thickBot="1">
      <c r="A203" s="28" t="s">
        <v>231</v>
      </c>
      <c r="B203" s="24" t="s">
        <v>154</v>
      </c>
      <c r="C203" s="42" t="s">
        <v>8</v>
      </c>
      <c r="D203" s="42" t="s">
        <v>6</v>
      </c>
      <c r="E203" s="42" t="s">
        <v>175</v>
      </c>
      <c r="F203" s="7"/>
      <c r="G203" s="73">
        <v>2834800</v>
      </c>
      <c r="H203" s="29">
        <f t="shared" si="5"/>
        <v>3050244.8000000003</v>
      </c>
      <c r="I203" s="29">
        <f t="shared" si="6"/>
        <v>3224108.7536</v>
      </c>
    </row>
    <row r="204" spans="1:9" ht="16.5" thickBot="1">
      <c r="A204" s="28" t="s">
        <v>30</v>
      </c>
      <c r="B204" s="24" t="s">
        <v>154</v>
      </c>
      <c r="C204" s="42" t="s">
        <v>8</v>
      </c>
      <c r="D204" s="42" t="s">
        <v>6</v>
      </c>
      <c r="E204" s="42" t="s">
        <v>175</v>
      </c>
      <c r="F204" s="7" t="s">
        <v>134</v>
      </c>
      <c r="G204" s="73">
        <v>2834800</v>
      </c>
      <c r="H204" s="29">
        <f aca="true" t="shared" si="7" ref="H204:H230">G204*1.076</f>
        <v>3050244.8000000003</v>
      </c>
      <c r="I204" s="29">
        <f aca="true" t="shared" si="8" ref="I204:I230">H204*1.057</f>
        <v>3224108.7536</v>
      </c>
    </row>
    <row r="205" spans="1:9" ht="32.25" thickBot="1">
      <c r="A205" s="4" t="s">
        <v>55</v>
      </c>
      <c r="B205" s="24" t="s">
        <v>154</v>
      </c>
      <c r="C205" s="2" t="s">
        <v>16</v>
      </c>
      <c r="D205" s="2"/>
      <c r="E205" s="2"/>
      <c r="F205" s="7"/>
      <c r="G205" s="73">
        <f>G206</f>
        <v>34300</v>
      </c>
      <c r="H205" s="29">
        <f t="shared" si="7"/>
        <v>36906.8</v>
      </c>
      <c r="I205" s="29">
        <f t="shared" si="8"/>
        <v>39010.4876</v>
      </c>
    </row>
    <row r="206" spans="1:9" ht="16.5" thickBot="1">
      <c r="A206" s="4" t="s">
        <v>41</v>
      </c>
      <c r="B206" s="24" t="s">
        <v>154</v>
      </c>
      <c r="C206" s="2" t="s">
        <v>16</v>
      </c>
      <c r="D206" s="2" t="s">
        <v>6</v>
      </c>
      <c r="E206" s="2"/>
      <c r="F206" s="7"/>
      <c r="G206" s="73">
        <f>G207</f>
        <v>34300</v>
      </c>
      <c r="H206" s="29">
        <f t="shared" si="7"/>
        <v>36906.8</v>
      </c>
      <c r="I206" s="29">
        <f t="shared" si="8"/>
        <v>39010.4876</v>
      </c>
    </row>
    <row r="207" spans="1:9" ht="32.25" thickBot="1">
      <c r="A207" s="4" t="s">
        <v>233</v>
      </c>
      <c r="B207" s="24" t="s">
        <v>154</v>
      </c>
      <c r="C207" s="2" t="s">
        <v>16</v>
      </c>
      <c r="D207" s="2" t="s">
        <v>6</v>
      </c>
      <c r="E207" s="2"/>
      <c r="F207" s="7"/>
      <c r="G207" s="73">
        <f>G208</f>
        <v>34300</v>
      </c>
      <c r="H207" s="29">
        <f t="shared" si="7"/>
        <v>36906.8</v>
      </c>
      <c r="I207" s="29">
        <f t="shared" si="8"/>
        <v>39010.4876</v>
      </c>
    </row>
    <row r="208" spans="1:9" ht="32.25" thickBot="1">
      <c r="A208" s="4" t="s">
        <v>128</v>
      </c>
      <c r="B208" s="24" t="s">
        <v>154</v>
      </c>
      <c r="C208" s="2" t="s">
        <v>16</v>
      </c>
      <c r="D208" s="2" t="s">
        <v>6</v>
      </c>
      <c r="E208" s="2"/>
      <c r="F208" s="7"/>
      <c r="G208" s="73">
        <f>G209</f>
        <v>34300</v>
      </c>
      <c r="H208" s="29">
        <f t="shared" si="7"/>
        <v>36906.8</v>
      </c>
      <c r="I208" s="29">
        <f t="shared" si="8"/>
        <v>39010.4876</v>
      </c>
    </row>
    <row r="209" spans="1:9" ht="32.25" thickBot="1">
      <c r="A209" s="4" t="s">
        <v>168</v>
      </c>
      <c r="B209" s="24" t="s">
        <v>154</v>
      </c>
      <c r="C209" s="2" t="s">
        <v>16</v>
      </c>
      <c r="D209" s="2" t="s">
        <v>6</v>
      </c>
      <c r="E209" s="2" t="s">
        <v>169</v>
      </c>
      <c r="F209" s="7"/>
      <c r="G209" s="73">
        <v>34300</v>
      </c>
      <c r="H209" s="29">
        <f t="shared" si="7"/>
        <v>36906.8</v>
      </c>
      <c r="I209" s="29">
        <f t="shared" si="8"/>
        <v>39010.4876</v>
      </c>
    </row>
    <row r="210" spans="1:9" ht="16.5" thickBot="1">
      <c r="A210" s="4" t="s">
        <v>170</v>
      </c>
      <c r="B210" s="24" t="s">
        <v>154</v>
      </c>
      <c r="C210" s="2" t="s">
        <v>16</v>
      </c>
      <c r="D210" s="2" t="s">
        <v>6</v>
      </c>
      <c r="E210" s="2" t="s">
        <v>169</v>
      </c>
      <c r="F210" s="7" t="s">
        <v>130</v>
      </c>
      <c r="G210" s="73">
        <v>34300</v>
      </c>
      <c r="H210" s="29">
        <f t="shared" si="7"/>
        <v>36906.8</v>
      </c>
      <c r="I210" s="29">
        <f t="shared" si="8"/>
        <v>39010.4876</v>
      </c>
    </row>
    <row r="211" spans="1:9" ht="16.5" thickBot="1">
      <c r="A211" s="4" t="s">
        <v>21</v>
      </c>
      <c r="B211" s="24" t="s">
        <v>154</v>
      </c>
      <c r="C211" s="2">
        <v>10</v>
      </c>
      <c r="D211" s="2"/>
      <c r="E211" s="2"/>
      <c r="F211" s="7"/>
      <c r="G211" s="73">
        <f>G212</f>
        <v>2808300</v>
      </c>
      <c r="H211" s="29">
        <f t="shared" si="7"/>
        <v>3021730.8000000003</v>
      </c>
      <c r="I211" s="29">
        <f t="shared" si="8"/>
        <v>3193969.4556</v>
      </c>
    </row>
    <row r="212" spans="1:9" ht="15.75">
      <c r="A212" s="28" t="s">
        <v>240</v>
      </c>
      <c r="B212" s="24" t="s">
        <v>154</v>
      </c>
      <c r="C212" s="42" t="s">
        <v>60</v>
      </c>
      <c r="D212" s="42" t="s">
        <v>13</v>
      </c>
      <c r="E212" s="42"/>
      <c r="F212" s="80"/>
      <c r="G212" s="73">
        <f>G213</f>
        <v>2808300</v>
      </c>
      <c r="H212" s="29">
        <f t="shared" si="7"/>
        <v>3021730.8000000003</v>
      </c>
      <c r="I212" s="29">
        <f t="shared" si="8"/>
        <v>3193969.4556</v>
      </c>
    </row>
    <row r="213" spans="1:9" s="34" customFormat="1" ht="15.75">
      <c r="A213" s="66" t="s">
        <v>238</v>
      </c>
      <c r="B213" s="24" t="s">
        <v>154</v>
      </c>
      <c r="C213" s="59" t="s">
        <v>60</v>
      </c>
      <c r="D213" s="59" t="s">
        <v>13</v>
      </c>
      <c r="E213" s="61">
        <v>5200000</v>
      </c>
      <c r="F213" s="38"/>
      <c r="G213" s="73">
        <v>2808300</v>
      </c>
      <c r="H213" s="29">
        <f t="shared" si="7"/>
        <v>3021730.8000000003</v>
      </c>
      <c r="I213" s="29">
        <f t="shared" si="8"/>
        <v>3193969.4556</v>
      </c>
    </row>
    <row r="214" spans="1:9" ht="16.5" thickBot="1">
      <c r="A214" s="4" t="s">
        <v>89</v>
      </c>
      <c r="B214" s="24" t="s">
        <v>154</v>
      </c>
      <c r="C214" s="2" t="s">
        <v>60</v>
      </c>
      <c r="D214" s="2" t="s">
        <v>13</v>
      </c>
      <c r="E214" s="2" t="s">
        <v>52</v>
      </c>
      <c r="F214" s="7"/>
      <c r="G214" s="73">
        <v>2808300</v>
      </c>
      <c r="H214" s="29">
        <f t="shared" si="7"/>
        <v>3021730.8000000003</v>
      </c>
      <c r="I214" s="29">
        <f t="shared" si="8"/>
        <v>3193969.4556</v>
      </c>
    </row>
    <row r="215" spans="1:9" ht="48" thickBot="1">
      <c r="A215" s="4" t="s">
        <v>172</v>
      </c>
      <c r="B215" s="24" t="s">
        <v>154</v>
      </c>
      <c r="C215" s="2" t="s">
        <v>60</v>
      </c>
      <c r="D215" s="2" t="s">
        <v>13</v>
      </c>
      <c r="E215" s="2" t="s">
        <v>210</v>
      </c>
      <c r="F215" s="7"/>
      <c r="G215" s="73">
        <v>2808300</v>
      </c>
      <c r="H215" s="29">
        <f t="shared" si="7"/>
        <v>3021730.8000000003</v>
      </c>
      <c r="I215" s="29">
        <f t="shared" si="8"/>
        <v>3193969.4556</v>
      </c>
    </row>
    <row r="216" spans="1:9" ht="16.5" thickBot="1">
      <c r="A216" s="4" t="s">
        <v>129</v>
      </c>
      <c r="B216" s="24" t="s">
        <v>154</v>
      </c>
      <c r="C216" s="2" t="s">
        <v>60</v>
      </c>
      <c r="D216" s="2" t="s">
        <v>13</v>
      </c>
      <c r="E216" s="2" t="s">
        <v>210</v>
      </c>
      <c r="F216" s="7" t="s">
        <v>130</v>
      </c>
      <c r="G216" s="73">
        <v>2808300</v>
      </c>
      <c r="H216" s="29">
        <f t="shared" si="7"/>
        <v>3021730.8000000003</v>
      </c>
      <c r="I216" s="29">
        <f t="shared" si="8"/>
        <v>3193969.4556</v>
      </c>
    </row>
    <row r="217" spans="1:9" s="34" customFormat="1" ht="32.25" thickBot="1">
      <c r="A217" s="3" t="s">
        <v>244</v>
      </c>
      <c r="B217" s="24" t="s">
        <v>154</v>
      </c>
      <c r="C217" s="2" t="s">
        <v>234</v>
      </c>
      <c r="D217" s="7" t="s">
        <v>235</v>
      </c>
      <c r="E217" s="25"/>
      <c r="F217" s="90"/>
      <c r="G217" s="43" t="s">
        <v>193</v>
      </c>
      <c r="H217" s="29">
        <f t="shared" si="7"/>
        <v>53800</v>
      </c>
      <c r="I217" s="29">
        <f t="shared" si="8"/>
        <v>56866.6</v>
      </c>
    </row>
    <row r="218" spans="1:9" s="34" customFormat="1" ht="16.5" thickBot="1">
      <c r="A218" s="3" t="s">
        <v>188</v>
      </c>
      <c r="B218" s="24" t="s">
        <v>154</v>
      </c>
      <c r="C218" s="2" t="s">
        <v>234</v>
      </c>
      <c r="D218" s="7" t="s">
        <v>6</v>
      </c>
      <c r="E218" s="25" t="s">
        <v>190</v>
      </c>
      <c r="F218" s="91"/>
      <c r="G218" s="43" t="s">
        <v>193</v>
      </c>
      <c r="H218" s="29">
        <f t="shared" si="7"/>
        <v>53800</v>
      </c>
      <c r="I218" s="29">
        <f t="shared" si="8"/>
        <v>56866.6</v>
      </c>
    </row>
    <row r="219" spans="1:9" s="34" customFormat="1" ht="16.5" thickBot="1">
      <c r="A219" s="3" t="s">
        <v>189</v>
      </c>
      <c r="B219" s="24" t="s">
        <v>154</v>
      </c>
      <c r="C219" s="2" t="s">
        <v>234</v>
      </c>
      <c r="D219" s="7" t="s">
        <v>6</v>
      </c>
      <c r="E219" s="25" t="s">
        <v>191</v>
      </c>
      <c r="F219" s="91"/>
      <c r="G219" s="43" t="s">
        <v>193</v>
      </c>
      <c r="H219" s="29">
        <f t="shared" si="7"/>
        <v>53800</v>
      </c>
      <c r="I219" s="29">
        <f t="shared" si="8"/>
        <v>56866.6</v>
      </c>
    </row>
    <row r="220" spans="1:9" s="34" customFormat="1" ht="16.5" thickBot="1">
      <c r="A220" s="3" t="s">
        <v>74</v>
      </c>
      <c r="B220" s="24" t="s">
        <v>154</v>
      </c>
      <c r="C220" s="2" t="s">
        <v>234</v>
      </c>
      <c r="D220" s="7" t="s">
        <v>6</v>
      </c>
      <c r="E220" s="25" t="s">
        <v>191</v>
      </c>
      <c r="F220" s="91" t="s">
        <v>75</v>
      </c>
      <c r="G220" s="43" t="s">
        <v>193</v>
      </c>
      <c r="H220" s="29">
        <f t="shared" si="7"/>
        <v>53800</v>
      </c>
      <c r="I220" s="29">
        <f t="shared" si="8"/>
        <v>56866.6</v>
      </c>
    </row>
    <row r="221" spans="1:9" ht="48" thickBot="1">
      <c r="A221" s="4" t="s">
        <v>229</v>
      </c>
      <c r="B221" s="24" t="s">
        <v>154</v>
      </c>
      <c r="C221" s="2" t="s">
        <v>76</v>
      </c>
      <c r="D221" s="2"/>
      <c r="E221" s="2"/>
      <c r="F221" s="7"/>
      <c r="G221" s="73">
        <v>21523100</v>
      </c>
      <c r="H221" s="29">
        <f t="shared" si="7"/>
        <v>23158855.6</v>
      </c>
      <c r="I221" s="29">
        <f t="shared" si="8"/>
        <v>24478910.3692</v>
      </c>
    </row>
    <row r="222" spans="1:9" ht="35.25" customHeight="1" thickBot="1">
      <c r="A222" s="4" t="s">
        <v>230</v>
      </c>
      <c r="B222" s="24" t="s">
        <v>154</v>
      </c>
      <c r="C222" s="2" t="s">
        <v>76</v>
      </c>
      <c r="D222" s="2" t="s">
        <v>6</v>
      </c>
      <c r="E222" s="2"/>
      <c r="F222" s="7"/>
      <c r="G222" s="73">
        <f>G223</f>
        <v>20930100</v>
      </c>
      <c r="H222" s="29">
        <f t="shared" si="7"/>
        <v>22520787.6</v>
      </c>
      <c r="I222" s="29">
        <f t="shared" si="8"/>
        <v>23804472.4932</v>
      </c>
    </row>
    <row r="223" spans="1:9" ht="16.5" thickBot="1">
      <c r="A223" s="4" t="s">
        <v>117</v>
      </c>
      <c r="B223" s="24" t="s">
        <v>154</v>
      </c>
      <c r="C223" s="2" t="s">
        <v>76</v>
      </c>
      <c r="D223" s="2" t="s">
        <v>6</v>
      </c>
      <c r="E223" s="2" t="s">
        <v>118</v>
      </c>
      <c r="F223" s="7"/>
      <c r="G223" s="73">
        <f>G224</f>
        <v>20930100</v>
      </c>
      <c r="H223" s="29">
        <f t="shared" si="7"/>
        <v>22520787.6</v>
      </c>
      <c r="I223" s="29">
        <f t="shared" si="8"/>
        <v>23804472.4932</v>
      </c>
    </row>
    <row r="224" spans="1:9" ht="32.25" thickBot="1">
      <c r="A224" s="4" t="s">
        <v>140</v>
      </c>
      <c r="B224" s="24" t="s">
        <v>154</v>
      </c>
      <c r="C224" s="2" t="s">
        <v>76</v>
      </c>
      <c r="D224" s="2" t="s">
        <v>6</v>
      </c>
      <c r="E224" s="2" t="s">
        <v>119</v>
      </c>
      <c r="F224" s="7"/>
      <c r="G224" s="73">
        <f>G225</f>
        <v>20930100</v>
      </c>
      <c r="H224" s="29">
        <f t="shared" si="7"/>
        <v>22520787.6</v>
      </c>
      <c r="I224" s="29">
        <f t="shared" si="8"/>
        <v>23804472.4932</v>
      </c>
    </row>
    <row r="225" spans="1:9" ht="16.5" thickBot="1">
      <c r="A225" s="4" t="s">
        <v>120</v>
      </c>
      <c r="B225" s="24" t="s">
        <v>154</v>
      </c>
      <c r="C225" s="2" t="s">
        <v>76</v>
      </c>
      <c r="D225" s="2" t="s">
        <v>6</v>
      </c>
      <c r="E225" s="2" t="s">
        <v>119</v>
      </c>
      <c r="F225" s="7" t="s">
        <v>121</v>
      </c>
      <c r="G225" s="73">
        <v>20930100</v>
      </c>
      <c r="H225" s="29">
        <f t="shared" si="7"/>
        <v>22520787.6</v>
      </c>
      <c r="I225" s="29">
        <f t="shared" si="8"/>
        <v>23804472.4932</v>
      </c>
    </row>
    <row r="226" spans="1:9" ht="16.5" thickBot="1">
      <c r="A226" s="4" t="s">
        <v>232</v>
      </c>
      <c r="B226" s="24" t="s">
        <v>154</v>
      </c>
      <c r="C226" s="2" t="s">
        <v>76</v>
      </c>
      <c r="D226" s="2" t="s">
        <v>14</v>
      </c>
      <c r="E226" s="2"/>
      <c r="F226" s="7"/>
      <c r="G226" s="73">
        <f>G227</f>
        <v>593000</v>
      </c>
      <c r="H226" s="29">
        <f t="shared" si="7"/>
        <v>638068</v>
      </c>
      <c r="I226" s="29">
        <f t="shared" si="8"/>
        <v>674437.8759999999</v>
      </c>
    </row>
    <row r="227" spans="1:9" ht="16.5" thickBot="1">
      <c r="A227" s="4" t="s">
        <v>122</v>
      </c>
      <c r="B227" s="24" t="s">
        <v>154</v>
      </c>
      <c r="C227" s="2" t="s">
        <v>76</v>
      </c>
      <c r="D227" s="2" t="s">
        <v>14</v>
      </c>
      <c r="E227" s="2" t="s">
        <v>123</v>
      </c>
      <c r="F227" s="7"/>
      <c r="G227" s="73">
        <f>G228</f>
        <v>593000</v>
      </c>
      <c r="H227" s="29">
        <f t="shared" si="7"/>
        <v>638068</v>
      </c>
      <c r="I227" s="29">
        <f t="shared" si="8"/>
        <v>674437.8759999999</v>
      </c>
    </row>
    <row r="228" spans="1:9" ht="16.5" thickBot="1">
      <c r="A228" s="4" t="s">
        <v>124</v>
      </c>
      <c r="B228" s="24" t="s">
        <v>154</v>
      </c>
      <c r="C228" s="2" t="s">
        <v>76</v>
      </c>
      <c r="D228" s="2" t="s">
        <v>14</v>
      </c>
      <c r="E228" s="2" t="s">
        <v>125</v>
      </c>
      <c r="F228" s="7"/>
      <c r="G228" s="73">
        <f>G229</f>
        <v>593000</v>
      </c>
      <c r="H228" s="29">
        <f t="shared" si="7"/>
        <v>638068</v>
      </c>
      <c r="I228" s="29">
        <f t="shared" si="8"/>
        <v>674437.8759999999</v>
      </c>
    </row>
    <row r="229" spans="1:9" ht="16.5" thickBot="1">
      <c r="A229" s="4" t="s">
        <v>126</v>
      </c>
      <c r="B229" s="24" t="s">
        <v>154</v>
      </c>
      <c r="C229" s="2" t="s">
        <v>76</v>
      </c>
      <c r="D229" s="2" t="s">
        <v>14</v>
      </c>
      <c r="E229" s="2" t="s">
        <v>125</v>
      </c>
      <c r="F229" s="7" t="s">
        <v>127</v>
      </c>
      <c r="G229" s="73">
        <v>593000</v>
      </c>
      <c r="H229" s="29">
        <f t="shared" si="7"/>
        <v>638068</v>
      </c>
      <c r="I229" s="29">
        <f t="shared" si="8"/>
        <v>674437.8759999999</v>
      </c>
    </row>
    <row r="230" spans="1:9" ht="15.75">
      <c r="A230" s="26" t="s">
        <v>192</v>
      </c>
      <c r="B230" s="24"/>
      <c r="C230" s="26"/>
      <c r="D230" s="26"/>
      <c r="E230" s="26"/>
      <c r="F230" s="92"/>
      <c r="G230" s="73">
        <f>G6+G85+G134+G119+G90+G170</f>
        <v>276332706</v>
      </c>
      <c r="H230" s="29">
        <f t="shared" si="7"/>
        <v>297333991.656</v>
      </c>
      <c r="I230" s="29">
        <f t="shared" si="8"/>
        <v>314282029.180392</v>
      </c>
    </row>
    <row r="231" spans="6:7" ht="11.25">
      <c r="F231" s="46"/>
      <c r="G231" s="74"/>
    </row>
    <row r="232" spans="6:7" ht="11.25">
      <c r="F232" s="46"/>
      <c r="G232" s="74"/>
    </row>
    <row r="233" ht="11.25">
      <c r="G233" s="75"/>
    </row>
    <row r="234" ht="11.25">
      <c r="G234" s="75"/>
    </row>
    <row r="235" ht="11.25">
      <c r="G235" s="75"/>
    </row>
    <row r="236" ht="11.25">
      <c r="G236" s="75"/>
    </row>
    <row r="237" ht="11.25">
      <c r="G237" s="75"/>
    </row>
    <row r="238" ht="11.25">
      <c r="G238" s="75"/>
    </row>
    <row r="239" ht="11.25">
      <c r="G239" s="75"/>
    </row>
    <row r="240" ht="11.25">
      <c r="G240" s="75"/>
    </row>
    <row r="241" ht="11.25">
      <c r="G241" s="75"/>
    </row>
    <row r="242" ht="11.25">
      <c r="G242" s="75"/>
    </row>
    <row r="243" ht="11.25">
      <c r="G243" s="75"/>
    </row>
    <row r="244" ht="11.25">
      <c r="G244" s="75"/>
    </row>
    <row r="245" ht="11.25">
      <c r="G245" s="75"/>
    </row>
    <row r="246" ht="11.25">
      <c r="G246" s="75"/>
    </row>
    <row r="247" ht="11.25">
      <c r="G247" s="75"/>
    </row>
    <row r="248" ht="11.25">
      <c r="G248" s="75"/>
    </row>
    <row r="249" ht="11.25">
      <c r="G249" s="75"/>
    </row>
    <row r="250" ht="11.25">
      <c r="G250" s="75"/>
    </row>
    <row r="251" ht="11.25">
      <c r="G251" s="75"/>
    </row>
    <row r="252" ht="11.25">
      <c r="G252" s="75"/>
    </row>
    <row r="253" ht="11.25">
      <c r="G253" s="75"/>
    </row>
    <row r="254" ht="11.25">
      <c r="G254" s="75"/>
    </row>
    <row r="255" ht="11.25">
      <c r="G255" s="75"/>
    </row>
    <row r="256" ht="11.25">
      <c r="G256" s="75"/>
    </row>
    <row r="257" ht="11.25">
      <c r="G257" s="75"/>
    </row>
    <row r="258" ht="11.25">
      <c r="G258" s="75"/>
    </row>
    <row r="259" ht="11.25">
      <c r="G259" s="75"/>
    </row>
    <row r="260" ht="11.25">
      <c r="G260" s="75"/>
    </row>
    <row r="261" ht="11.25">
      <c r="G261" s="75"/>
    </row>
    <row r="262" ht="11.25">
      <c r="G262" s="75"/>
    </row>
    <row r="263" ht="11.25">
      <c r="G263" s="75"/>
    </row>
    <row r="264" ht="11.25">
      <c r="G264" s="75"/>
    </row>
    <row r="265" ht="11.25">
      <c r="G265" s="75"/>
    </row>
    <row r="266" ht="11.25">
      <c r="G266" s="75"/>
    </row>
    <row r="267" ht="11.25">
      <c r="G267" s="75"/>
    </row>
    <row r="268" ht="11.25">
      <c r="G268" s="75"/>
    </row>
    <row r="269" ht="11.25">
      <c r="G269" s="75"/>
    </row>
    <row r="270" ht="11.25">
      <c r="G270" s="75"/>
    </row>
    <row r="271" ht="11.25">
      <c r="G271" s="75"/>
    </row>
    <row r="272" ht="11.25">
      <c r="G272" s="75"/>
    </row>
    <row r="273" ht="11.25">
      <c r="G273" s="75"/>
    </row>
    <row r="274" ht="11.25">
      <c r="G274" s="75"/>
    </row>
    <row r="275" ht="11.25">
      <c r="G275" s="75"/>
    </row>
    <row r="276" ht="11.25">
      <c r="G276" s="75"/>
    </row>
    <row r="277" ht="11.25">
      <c r="G277" s="75"/>
    </row>
    <row r="278" ht="11.25">
      <c r="G278" s="75"/>
    </row>
    <row r="279" ht="11.25">
      <c r="G279" s="75"/>
    </row>
    <row r="280" ht="11.25">
      <c r="G280" s="75"/>
    </row>
    <row r="281" ht="11.25">
      <c r="G281" s="75"/>
    </row>
    <row r="282" ht="11.25">
      <c r="G282" s="75"/>
    </row>
    <row r="283" ht="11.25">
      <c r="G283" s="75"/>
    </row>
    <row r="284" ht="11.25">
      <c r="G284" s="75"/>
    </row>
    <row r="285" ht="11.25">
      <c r="G285" s="75"/>
    </row>
    <row r="286" ht="11.25">
      <c r="G286" s="75"/>
    </row>
    <row r="287" ht="11.25">
      <c r="G287" s="75"/>
    </row>
    <row r="288" ht="11.25">
      <c r="G288" s="75"/>
    </row>
    <row r="289" ht="11.25">
      <c r="G289" s="75"/>
    </row>
    <row r="290" ht="11.25">
      <c r="G290" s="75"/>
    </row>
    <row r="291" ht="11.25">
      <c r="G291" s="75"/>
    </row>
    <row r="292" ht="11.25">
      <c r="G292" s="75"/>
    </row>
    <row r="293" ht="11.25">
      <c r="G293" s="75"/>
    </row>
    <row r="294" ht="11.25">
      <c r="G294" s="75"/>
    </row>
    <row r="295" ht="11.25">
      <c r="G295" s="75"/>
    </row>
    <row r="296" ht="11.25">
      <c r="G296" s="75"/>
    </row>
    <row r="297" ht="11.25">
      <c r="G297" s="75"/>
    </row>
    <row r="298" ht="11.25">
      <c r="G298" s="75"/>
    </row>
    <row r="299" ht="11.25">
      <c r="G299" s="75"/>
    </row>
    <row r="300" ht="11.25">
      <c r="G300" s="75"/>
    </row>
    <row r="301" ht="11.25">
      <c r="G301" s="75"/>
    </row>
    <row r="302" ht="11.25">
      <c r="G302" s="75"/>
    </row>
    <row r="303" ht="11.25">
      <c r="G303" s="75"/>
    </row>
    <row r="304" ht="11.25">
      <c r="G304" s="75"/>
    </row>
    <row r="305" ht="11.25">
      <c r="G305" s="75"/>
    </row>
    <row r="306" ht="11.25">
      <c r="G306" s="75"/>
    </row>
    <row r="307" ht="11.25">
      <c r="G307" s="75"/>
    </row>
    <row r="308" ht="11.25">
      <c r="G308" s="75"/>
    </row>
    <row r="309" ht="11.25">
      <c r="G309" s="75"/>
    </row>
    <row r="310" ht="11.25">
      <c r="G310" s="75"/>
    </row>
    <row r="311" ht="11.25">
      <c r="G311" s="75"/>
    </row>
    <row r="312" ht="11.25">
      <c r="G312" s="75"/>
    </row>
    <row r="313" ht="11.25">
      <c r="G313" s="75"/>
    </row>
    <row r="314" ht="11.25">
      <c r="G314" s="75"/>
    </row>
    <row r="315" ht="11.25">
      <c r="G315" s="75"/>
    </row>
    <row r="316" ht="11.25">
      <c r="G316" s="75"/>
    </row>
    <row r="317" ht="11.25">
      <c r="G317" s="75"/>
    </row>
    <row r="318" ht="11.25">
      <c r="G318" s="75"/>
    </row>
    <row r="319" ht="11.25">
      <c r="G319" s="75"/>
    </row>
    <row r="320" ht="11.25">
      <c r="G320" s="75"/>
    </row>
    <row r="321" ht="11.25">
      <c r="G321" s="75"/>
    </row>
    <row r="322" ht="11.25">
      <c r="G322" s="75"/>
    </row>
    <row r="323" ht="11.25">
      <c r="G323" s="75"/>
    </row>
    <row r="324" ht="11.25">
      <c r="G324" s="75"/>
    </row>
    <row r="325" ht="11.25">
      <c r="G325" s="75"/>
    </row>
    <row r="326" ht="11.25">
      <c r="G326" s="75"/>
    </row>
    <row r="327" ht="11.25">
      <c r="G327" s="75"/>
    </row>
    <row r="328" ht="11.25">
      <c r="G328" s="75"/>
    </row>
    <row r="329" ht="11.25">
      <c r="G329" s="75"/>
    </row>
    <row r="330" ht="11.25">
      <c r="G330" s="75"/>
    </row>
    <row r="331" ht="11.25">
      <c r="G331" s="75"/>
    </row>
    <row r="332" ht="11.25">
      <c r="G332" s="75"/>
    </row>
    <row r="333" ht="11.25">
      <c r="G333" s="75"/>
    </row>
    <row r="334" ht="11.25">
      <c r="G334" s="75"/>
    </row>
    <row r="335" ht="11.25">
      <c r="G335" s="75"/>
    </row>
    <row r="336" ht="11.25">
      <c r="G336" s="75"/>
    </row>
    <row r="337" ht="11.25">
      <c r="G337" s="75"/>
    </row>
    <row r="338" ht="11.25">
      <c r="G338" s="75"/>
    </row>
    <row r="339" ht="11.25">
      <c r="G339" s="75"/>
    </row>
    <row r="340" ht="11.25">
      <c r="G340" s="75"/>
    </row>
    <row r="341" ht="11.25">
      <c r="G341" s="75"/>
    </row>
    <row r="342" ht="11.25">
      <c r="G342" s="75"/>
    </row>
    <row r="343" ht="11.25">
      <c r="G343" s="75"/>
    </row>
    <row r="344" ht="11.25">
      <c r="G344" s="75"/>
    </row>
    <row r="345" ht="11.25">
      <c r="G345" s="75"/>
    </row>
    <row r="346" ht="11.25">
      <c r="G346" s="75"/>
    </row>
    <row r="347" ht="11.25">
      <c r="G347" s="75"/>
    </row>
    <row r="348" ht="11.25">
      <c r="G348" s="75"/>
    </row>
    <row r="349" ht="11.25">
      <c r="G349" s="75"/>
    </row>
    <row r="350" ht="11.25">
      <c r="G350" s="75"/>
    </row>
    <row r="351" ht="11.25">
      <c r="G351" s="75"/>
    </row>
    <row r="352" ht="11.25">
      <c r="G352" s="75"/>
    </row>
    <row r="353" ht="11.25">
      <c r="G353" s="75"/>
    </row>
    <row r="354" ht="11.25">
      <c r="G354" s="75"/>
    </row>
    <row r="355" ht="11.25">
      <c r="G355" s="75"/>
    </row>
    <row r="356" ht="11.25">
      <c r="G356" s="75"/>
    </row>
    <row r="357" ht="11.25">
      <c r="G357" s="75"/>
    </row>
    <row r="358" ht="11.25">
      <c r="G358" s="75"/>
    </row>
    <row r="359" ht="11.25">
      <c r="G359" s="75"/>
    </row>
    <row r="360" ht="11.25">
      <c r="G360" s="75"/>
    </row>
    <row r="361" ht="11.25">
      <c r="G361" s="75"/>
    </row>
    <row r="362" ht="11.25">
      <c r="G362" s="75"/>
    </row>
    <row r="363" ht="11.25">
      <c r="G363" s="75"/>
    </row>
    <row r="364" ht="11.25">
      <c r="G364" s="75"/>
    </row>
    <row r="365" ht="11.25">
      <c r="G365" s="75"/>
    </row>
    <row r="366" ht="11.25">
      <c r="G366" s="75"/>
    </row>
    <row r="367" ht="11.25">
      <c r="G367" s="75"/>
    </row>
    <row r="368" ht="11.25">
      <c r="G368" s="75"/>
    </row>
    <row r="369" ht="11.25">
      <c r="G369" s="75"/>
    </row>
    <row r="370" ht="11.25">
      <c r="G370" s="75"/>
    </row>
    <row r="371" ht="11.25">
      <c r="G371" s="75"/>
    </row>
    <row r="372" ht="11.25">
      <c r="G372" s="75"/>
    </row>
    <row r="373" ht="11.25">
      <c r="G373" s="75"/>
    </row>
    <row r="374" ht="11.25">
      <c r="G374" s="75"/>
    </row>
    <row r="375" ht="11.25">
      <c r="G375" s="75"/>
    </row>
    <row r="376" ht="11.25">
      <c r="G376" s="75"/>
    </row>
    <row r="377" ht="11.25">
      <c r="G377" s="75"/>
    </row>
    <row r="378" ht="11.25">
      <c r="G378" s="75"/>
    </row>
    <row r="379" ht="11.25">
      <c r="G379" s="75"/>
    </row>
    <row r="380" ht="11.25">
      <c r="G380" s="75"/>
    </row>
    <row r="381" ht="11.25">
      <c r="G381" s="75"/>
    </row>
    <row r="382" ht="11.25">
      <c r="G382" s="75"/>
    </row>
    <row r="383" ht="11.25">
      <c r="G383" s="75"/>
    </row>
    <row r="384" ht="11.25">
      <c r="G384" s="75"/>
    </row>
    <row r="385" ht="11.25">
      <c r="G385" s="75"/>
    </row>
    <row r="386" ht="11.25">
      <c r="G386" s="75"/>
    </row>
    <row r="387" ht="11.25">
      <c r="G387" s="75"/>
    </row>
    <row r="388" ht="11.25">
      <c r="G388" s="75"/>
    </row>
    <row r="389" ht="11.25">
      <c r="G389" s="75"/>
    </row>
    <row r="390" ht="11.25">
      <c r="G390" s="75"/>
    </row>
    <row r="391" ht="11.25">
      <c r="G391" s="75"/>
    </row>
    <row r="392" ht="11.25">
      <c r="G392" s="75"/>
    </row>
    <row r="393" ht="11.25">
      <c r="G393" s="75"/>
    </row>
    <row r="394" ht="11.25">
      <c r="G394" s="75"/>
    </row>
    <row r="395" ht="11.25">
      <c r="G395" s="75"/>
    </row>
    <row r="396" ht="11.25">
      <c r="G396" s="75"/>
    </row>
    <row r="397" ht="11.25">
      <c r="G397" s="75"/>
    </row>
    <row r="398" ht="11.25">
      <c r="G398" s="75"/>
    </row>
    <row r="399" ht="11.25">
      <c r="G399" s="75"/>
    </row>
    <row r="400" ht="11.25">
      <c r="G400" s="75"/>
    </row>
    <row r="401" ht="11.25">
      <c r="G401" s="75"/>
    </row>
    <row r="402" ht="11.25">
      <c r="G402" s="75"/>
    </row>
    <row r="403" ht="11.25">
      <c r="G403" s="75"/>
    </row>
    <row r="404" ht="11.25">
      <c r="G404" s="75"/>
    </row>
    <row r="405" ht="11.25">
      <c r="G405" s="75"/>
    </row>
    <row r="406" ht="11.25">
      <c r="G406" s="75"/>
    </row>
    <row r="407" ht="11.25">
      <c r="G407" s="75"/>
    </row>
    <row r="408" ht="11.25">
      <c r="G408" s="75"/>
    </row>
    <row r="409" ht="11.25">
      <c r="G409" s="75"/>
    </row>
    <row r="410" ht="11.25">
      <c r="G410" s="75"/>
    </row>
    <row r="411" ht="11.25">
      <c r="G411" s="75"/>
    </row>
    <row r="412" ht="11.25">
      <c r="G412" s="75"/>
    </row>
    <row r="413" ht="11.25">
      <c r="G413" s="75"/>
    </row>
    <row r="414" ht="11.25">
      <c r="G414" s="75"/>
    </row>
    <row r="415" ht="11.25">
      <c r="G415" s="75"/>
    </row>
    <row r="416" ht="11.25">
      <c r="G416" s="75"/>
    </row>
    <row r="417" ht="11.25">
      <c r="G417" s="75"/>
    </row>
    <row r="418" ht="11.25">
      <c r="G418" s="75"/>
    </row>
    <row r="419" ht="11.25">
      <c r="G419" s="75"/>
    </row>
    <row r="420" ht="11.25">
      <c r="G420" s="75"/>
    </row>
    <row r="421" ht="11.25">
      <c r="G421" s="75"/>
    </row>
    <row r="422" ht="11.25">
      <c r="G422" s="75"/>
    </row>
    <row r="423" ht="11.25">
      <c r="G423" s="75"/>
    </row>
    <row r="424" ht="11.25">
      <c r="G424" s="75"/>
    </row>
    <row r="425" ht="11.25">
      <c r="G425" s="75"/>
    </row>
    <row r="426" ht="11.25">
      <c r="G426" s="75"/>
    </row>
    <row r="427" ht="11.25">
      <c r="G427" s="75"/>
    </row>
    <row r="428" ht="11.25">
      <c r="G428" s="75"/>
    </row>
    <row r="429" ht="11.25">
      <c r="G429" s="75"/>
    </row>
    <row r="430" ht="11.25">
      <c r="G430" s="75"/>
    </row>
    <row r="431" ht="11.25">
      <c r="G431" s="71"/>
    </row>
    <row r="432" ht="11.25">
      <c r="G432" s="71"/>
    </row>
    <row r="433" ht="11.25">
      <c r="G433" s="71"/>
    </row>
    <row r="434" ht="11.25">
      <c r="G434" s="71"/>
    </row>
    <row r="435" ht="11.25">
      <c r="G435" s="71"/>
    </row>
    <row r="436" ht="11.25">
      <c r="G436" s="71"/>
    </row>
    <row r="437" ht="11.25">
      <c r="G437" s="71"/>
    </row>
    <row r="438" ht="11.25">
      <c r="G438" s="71"/>
    </row>
    <row r="439" ht="11.25">
      <c r="G439" s="71"/>
    </row>
    <row r="440" ht="11.25">
      <c r="G440" s="71"/>
    </row>
    <row r="441" ht="11.25">
      <c r="G441" s="71"/>
    </row>
    <row r="442" ht="11.25">
      <c r="G442" s="71"/>
    </row>
    <row r="443" ht="11.25">
      <c r="G443" s="71"/>
    </row>
    <row r="444" ht="11.25">
      <c r="G444" s="71"/>
    </row>
    <row r="445" ht="11.25">
      <c r="G445" s="71"/>
    </row>
    <row r="446" ht="11.25">
      <c r="G446" s="71"/>
    </row>
    <row r="447" ht="11.25">
      <c r="G447" s="71"/>
    </row>
    <row r="448" ht="11.25">
      <c r="G448" s="71"/>
    </row>
    <row r="449" ht="11.25">
      <c r="G449" s="71"/>
    </row>
    <row r="450" ht="11.25">
      <c r="G450" s="71"/>
    </row>
    <row r="451" ht="11.25">
      <c r="G451" s="71"/>
    </row>
    <row r="452" ht="11.25">
      <c r="G452" s="71"/>
    </row>
    <row r="453" ht="11.25">
      <c r="G453" s="71"/>
    </row>
    <row r="454" ht="11.25">
      <c r="G454" s="71"/>
    </row>
    <row r="455" ht="11.25">
      <c r="G455" s="71"/>
    </row>
    <row r="456" ht="11.25">
      <c r="G456" s="71"/>
    </row>
    <row r="457" ht="11.25">
      <c r="G457" s="71"/>
    </row>
    <row r="458" ht="11.25">
      <c r="G458" s="71"/>
    </row>
    <row r="459" ht="11.25">
      <c r="G459" s="71"/>
    </row>
    <row r="460" ht="11.25">
      <c r="G460" s="71"/>
    </row>
    <row r="461" ht="11.25">
      <c r="G461" s="71"/>
    </row>
  </sheetData>
  <sheetProtection/>
  <mergeCells count="4">
    <mergeCell ref="A1:G1"/>
    <mergeCell ref="A2:I2"/>
    <mergeCell ref="A3:I3"/>
    <mergeCell ref="G4:I4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bud-1</dc:creator>
  <cp:keywords/>
  <dc:description/>
  <cp:lastModifiedBy>bud-3</cp:lastModifiedBy>
  <cp:lastPrinted>2010-11-22T11:27:53Z</cp:lastPrinted>
  <dcterms:created xsi:type="dcterms:W3CDTF">2006-11-17T12:32:51Z</dcterms:created>
  <dcterms:modified xsi:type="dcterms:W3CDTF">2011-02-04T06:21:21Z</dcterms:modified>
  <cp:category/>
  <cp:version/>
  <cp:contentType/>
  <cp:contentStatus/>
</cp:coreProperties>
</file>